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838" firstSheet="1" activeTab="1"/>
  </bookViews>
  <sheets>
    <sheet name="1-Policies" sheetId="1" state="hidden" r:id="rId1"/>
    <sheet name="Bursa-IS OK" sheetId="2" r:id="rId2"/>
    <sheet name="Bursa-BS OK" sheetId="3" r:id="rId3"/>
    <sheet name="Bursa-Equity OK" sheetId="4" r:id="rId4"/>
    <sheet name="Bursa-CF" sheetId="5" r:id="rId5"/>
  </sheets>
  <definedNames>
    <definedName name="ExcRate_BS">#REF!</definedName>
    <definedName name="ExcRate_IS">#REF!</definedName>
    <definedName name="_xlnm.Print_Area" localSheetId="2">'Bursa-BS OK'!$A$1:$E$65</definedName>
    <definedName name="_xlnm.Print_Area" localSheetId="1">'Bursa-IS OK'!$A$2:$F$54</definedName>
    <definedName name="_xlnm.Print_Titles" localSheetId="2">'Bursa-BS OK'!$1:$2</definedName>
    <definedName name="_xlnm.Print_Titles" localSheetId="4">'Bursa-CF'!$1:$3</definedName>
    <definedName name="_xlnm.Print_Titles" localSheetId="1">'Bursa-IS OK'!$1:$3</definedName>
  </definedNames>
  <calcPr fullCalcOnLoad="1"/>
</workbook>
</file>

<file path=xl/sharedStrings.xml><?xml version="1.0" encoding="utf-8"?>
<sst xmlns="http://schemas.openxmlformats.org/spreadsheetml/2006/main" count="245" uniqueCount="119">
  <si>
    <t>EFFECT OF CHANGES IN EXCHANGE RATE</t>
  </si>
  <si>
    <t>-</t>
  </si>
  <si>
    <t>=</t>
  </si>
  <si>
    <t>RALCO CORPORATION BERHAD</t>
  </si>
  <si>
    <t>RALCO CORPORATION BERHAD (333101-V)</t>
  </si>
  <si>
    <t>Net cash used in investing activities</t>
  </si>
  <si>
    <t>NET CHANGES IN CASH AND CASH EQUIVALENTS</t>
  </si>
  <si>
    <t>CASH AND CASH EQUIVALENTS BROUGHT FORWARD</t>
  </si>
  <si>
    <t>CASH AND CASH EQUIVALENTS CARRIED FORWARD</t>
  </si>
  <si>
    <t xml:space="preserve">   Represented by:</t>
  </si>
  <si>
    <t>CASH AND BANK BALANCES</t>
  </si>
  <si>
    <t>BANK OVERDRAFTS</t>
  </si>
  <si>
    <t>Total</t>
  </si>
  <si>
    <t>NOTES TO AND FORMING PART OF THE FINANCIAL STATEMENTS</t>
  </si>
  <si>
    <t>SIGNIFICANT ACCOUNTING POLICIES</t>
  </si>
  <si>
    <t>(a)</t>
  </si>
  <si>
    <t>Basis of preparations</t>
  </si>
  <si>
    <t>(b)</t>
  </si>
  <si>
    <t>Subsidiary companies</t>
  </si>
  <si>
    <t>(c)</t>
  </si>
  <si>
    <t>Basis of consolidation</t>
  </si>
  <si>
    <t>(d)</t>
  </si>
  <si>
    <t>Goodwill or negative goodwill on acquisition</t>
  </si>
  <si>
    <t>(Incorporated in Malaysia)</t>
  </si>
  <si>
    <t>The figures have not been audited.</t>
  </si>
  <si>
    <t>CURRENT</t>
  </si>
  <si>
    <t>PRECEDING YEAR</t>
  </si>
  <si>
    <t>YEAR</t>
  </si>
  <si>
    <t>CORRESPONDING</t>
  </si>
  <si>
    <t>QUARTER</t>
  </si>
  <si>
    <t>TO DATE</t>
  </si>
  <si>
    <t>PERIOD</t>
  </si>
  <si>
    <t>RM'000</t>
  </si>
  <si>
    <t>Gross revenue</t>
  </si>
  <si>
    <t>Cost of sales</t>
  </si>
  <si>
    <t>Other operating income</t>
  </si>
  <si>
    <t>Finance costs</t>
  </si>
  <si>
    <t>Net dividend per share (sen)</t>
  </si>
  <si>
    <t>Earnings per share (sen)</t>
  </si>
  <si>
    <t xml:space="preserve">  Inventories</t>
  </si>
  <si>
    <t xml:space="preserve">  Trade and other receivables</t>
  </si>
  <si>
    <t xml:space="preserve">  Tax recoverable</t>
  </si>
  <si>
    <t xml:space="preserve">  Cash and bank balances</t>
  </si>
  <si>
    <t xml:space="preserve">  Trade and other payables</t>
  </si>
  <si>
    <t>Share</t>
  </si>
  <si>
    <t/>
  </si>
  <si>
    <t>capital</t>
  </si>
  <si>
    <t>Exchange differences on</t>
  </si>
  <si>
    <t>- translating foreign operations</t>
  </si>
  <si>
    <t>AS AT</t>
  </si>
  <si>
    <t>At 1 January 2006</t>
  </si>
  <si>
    <t>CUMULATIVE QUARTER</t>
  </si>
  <si>
    <t>Net profit for the period</t>
  </si>
  <si>
    <t>Unappropriated</t>
  </si>
  <si>
    <t>profit</t>
  </si>
  <si>
    <t>Exchange</t>
  </si>
  <si>
    <t>translation</t>
  </si>
  <si>
    <t>reserve</t>
  </si>
  <si>
    <t>Minority</t>
  </si>
  <si>
    <t>interest</t>
  </si>
  <si>
    <t>equity</t>
  </si>
  <si>
    <t xml:space="preserve">  Share capital</t>
  </si>
  <si>
    <t xml:space="preserve">  Exchange translation reserve</t>
  </si>
  <si>
    <t xml:space="preserve">  Unappropriated profit</t>
  </si>
  <si>
    <t xml:space="preserve">  Deferred tax liabilities</t>
  </si>
  <si>
    <t>Tax (expense) / income</t>
  </si>
  <si>
    <t>Attributable to:</t>
  </si>
  <si>
    <t xml:space="preserve">  Equity holders of the parent</t>
  </si>
  <si>
    <t>Net cash from operating activities</t>
  </si>
  <si>
    <t>Net cash used in financing activities</t>
  </si>
  <si>
    <t xml:space="preserve">  Borrowings</t>
  </si>
  <si>
    <t>Net assets per share attributable to ordinary</t>
  </si>
  <si>
    <t>equity holders of the parent (RM)</t>
  </si>
  <si>
    <t>EQUITY AND LIABILITIES</t>
  </si>
  <si>
    <t>ASSETS</t>
  </si>
  <si>
    <t>Non-Current Assets</t>
  </si>
  <si>
    <t xml:space="preserve">  Property, plant and equipment</t>
  </si>
  <si>
    <t xml:space="preserve">  Investment property</t>
  </si>
  <si>
    <t>Current Assets</t>
  </si>
  <si>
    <t>TOTAL ASSETS</t>
  </si>
  <si>
    <t>Equity Attributable to Equity Holders of The Parent</t>
  </si>
  <si>
    <t>Total Equity</t>
  </si>
  <si>
    <t>Current Liabilities</t>
  </si>
  <si>
    <t>Total Liabilities</t>
  </si>
  <si>
    <t>TOTAL EQUITY AND LIABILITIES</t>
  </si>
  <si>
    <t>----------- Attributable to equity holders of the parent ------------</t>
  </si>
  <si>
    <t>Non-Current Liabilities</t>
  </si>
  <si>
    <t>Minority Interests</t>
  </si>
  <si>
    <t xml:space="preserve">  Minority interests</t>
  </si>
  <si>
    <t>UNAUDITED</t>
  </si>
  <si>
    <t>AUDITED</t>
  </si>
  <si>
    <t>Total income for the period</t>
  </si>
  <si>
    <t>Operating expenses</t>
  </si>
  <si>
    <t xml:space="preserve">  Property development costs</t>
  </si>
  <si>
    <t xml:space="preserve">  Tax payables</t>
  </si>
  <si>
    <t>31/12/2006</t>
  </si>
  <si>
    <t>Gross profit/(loss)</t>
  </si>
  <si>
    <t xml:space="preserve">  Revaluation reserve</t>
  </si>
  <si>
    <t xml:space="preserve">Revaluation </t>
  </si>
  <si>
    <t>At 1 January 2007</t>
  </si>
  <si>
    <t>Profit/(Loss) before tax</t>
  </si>
  <si>
    <t>Net profit/(loss) for the period</t>
  </si>
  <si>
    <t>Exchange translation differences</t>
  </si>
  <si>
    <t>Net loss for the year</t>
  </si>
  <si>
    <t>Total recognised income and expense</t>
  </si>
  <si>
    <t>for the year</t>
  </si>
  <si>
    <t>CONDENSED CONSOLIDATED BALANCE SHEET AS AT 31 DECEMBER 2007</t>
  </si>
  <si>
    <t>31/12/07</t>
  </si>
  <si>
    <t>CONDENSED CONSOLIDATED INCOME STATEMENT FOR THE YEAR ENDED 31 DECEMBER 2007</t>
  </si>
  <si>
    <t>RM'001</t>
  </si>
  <si>
    <t>31/12/2007</t>
  </si>
  <si>
    <t>Current year adjustment</t>
  </si>
  <si>
    <t>FIXED DEPOSIT</t>
  </si>
  <si>
    <t>CONDENSED CONSOLIDATED CASH FLOW STATEMENT FOR THE YEAR ENDED 31 DECEMBER 2007</t>
  </si>
  <si>
    <t>CONDENSED CONSOLIDATED STATEMENT OF CHANGES IN EQUITY FOR THE YEAR ENDED 31 DECEMBER 2007</t>
  </si>
  <si>
    <t>At 31 December 2006</t>
  </si>
  <si>
    <t>At 31 December 2007</t>
  </si>
  <si>
    <t>Disposal share of subsidiary</t>
  </si>
  <si>
    <t>INDIVIDUAL QUARTER</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</si>
</sst>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d\-mmm\-yy_)"/>
    <numFmt numFmtId="179" formatCode="0_)"/>
    <numFmt numFmtId="180" formatCode="hh:mm\ AM/PM_)"/>
    <numFmt numFmtId="181" formatCode="dd\ mmmm\ yyyy"/>
    <numFmt numFmtId="182" formatCode="dd\-mm\-yyyy"/>
    <numFmt numFmtId="183" formatCode="_-* #,##0.000_-;\-* #,##0.000_-;_-* &quot;-&quot;??_-;_-@_-"/>
    <numFmt numFmtId="184" formatCode="_-* #,##0.0000_-;\-* #,##0.0000_-;_-* &quot;-&quot;??_-;_-@_-"/>
    <numFmt numFmtId="185" formatCode="_-* #,##0.0_-;\-* #,##0.0_-;_-* &quot;-&quot;??_-;_-@_-"/>
    <numFmt numFmtId="186" formatCode="_-* #,##0_-;\-* #,##0_-;_-* &quot;-&quot;??_-;_-@_-"/>
    <numFmt numFmtId="187" formatCode="#,##0.0"/>
    <numFmt numFmtId="188" formatCode="mmm\-yyyy"/>
    <numFmt numFmtId="189" formatCode="0.0%"/>
    <numFmt numFmtId="190" formatCode="0_);[Red]\(0\)"/>
    <numFmt numFmtId="191" formatCode="_(* #,##0_);_(* \(#,##0\);_(* &quot;-&quot;??_);_(@_)"/>
    <numFmt numFmtId="192" formatCode="[$RM]\ #,##0"/>
    <numFmt numFmtId="193" formatCode="#,##0.00_ ;\-#,##0.00\ "/>
    <numFmt numFmtId="194" formatCode="[$RM]\ #,##0.00"/>
    <numFmt numFmtId="195" formatCode="_-* #,##0.0_-;\-* #,##0.0_-;_-* &quot;-&quot;?_-;_-@_-"/>
    <numFmt numFmtId="196" formatCode="#,##0.000"/>
    <numFmt numFmtId="197" formatCode="#,##0.0000"/>
    <numFmt numFmtId="198" formatCode="0.0"/>
    <numFmt numFmtId="199" formatCode="_(* #,##0.0_);_(* \(#,##0.0\);_(* &quot;-&quot;??_);_(@_)"/>
    <numFmt numFmtId="200" formatCode="_(* #,##0.0_);_(* \(#,##0.0\);_(* &quot;-&quot;?_);_(@_)"/>
    <numFmt numFmtId="201" formatCode="#,##0.0;[Red]\-#,##0.0"/>
    <numFmt numFmtId="202" formatCode="0.00_);[Red]\(0.00\)"/>
    <numFmt numFmtId="203" formatCode="0.0_);[Red]\(0.0\)"/>
    <numFmt numFmtId="204" formatCode="#,##0.0_);[Red]\(#,##0.0\)"/>
    <numFmt numFmtId="205" formatCode="d\-mmm\-yyyy"/>
    <numFmt numFmtId="206" formatCode="_(* #,##0.0_);_(* \(#,##0.0\);_(* &quot;-&quot;_);_(@_)"/>
    <numFmt numFmtId="207" formatCode="#,##0.00000000"/>
    <numFmt numFmtId="208" formatCode="#,##0.0_);\(#,##0.0\)"/>
    <numFmt numFmtId="209" formatCode="#,##0.000_);\(#,##0.000\)"/>
    <numFmt numFmtId="210" formatCode="[$-409]dddd\,\ mmmm\ dd\,\ yyyy"/>
  </numFmts>
  <fonts count="11">
    <font>
      <sz val="10"/>
      <name val="Arial"/>
      <family val="0"/>
    </font>
    <font>
      <b/>
      <sz val="10"/>
      <name val="Arial"/>
      <family val="2"/>
    </font>
    <font>
      <u val="single"/>
      <sz val="10"/>
      <color indexed="12"/>
      <name val="Arial"/>
      <family val="0"/>
    </font>
    <font>
      <u val="single"/>
      <sz val="10"/>
      <color indexed="36"/>
      <name val="Arial"/>
      <family val="0"/>
    </font>
    <font>
      <sz val="11"/>
      <name val="Times New Roman"/>
      <family val="1"/>
    </font>
    <font>
      <sz val="11"/>
      <name val="Arial"/>
      <family val="0"/>
    </font>
    <font>
      <b/>
      <sz val="11"/>
      <name val="Arial"/>
      <family val="2"/>
    </font>
    <font>
      <b/>
      <u val="single"/>
      <sz val="11"/>
      <name val="Arial"/>
      <family val="2"/>
    </font>
    <font>
      <b/>
      <sz val="11"/>
      <name val="Times New Roman"/>
      <family val="1"/>
    </font>
    <font>
      <b/>
      <u val="single"/>
      <sz val="11"/>
      <name val="Times New Roman"/>
      <family val="1"/>
    </font>
    <font>
      <sz val="9"/>
      <name val="Arial"/>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11">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 fontId="0" fillId="0" borderId="0" applyFont="0" applyFill="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Border="0">
      <alignment/>
      <protection/>
    </xf>
    <xf numFmtId="0" fontId="0" fillId="0" borderId="0">
      <alignment/>
      <protection/>
    </xf>
    <xf numFmtId="9" fontId="0" fillId="0" borderId="0" applyFont="0" applyFill="0" applyBorder="0" applyAlignment="0" applyProtection="0"/>
  </cellStyleXfs>
  <cellXfs count="182">
    <xf numFmtId="0" fontId="0" fillId="0" borderId="0" xfId="0" applyAlignment="1">
      <alignment/>
    </xf>
    <xf numFmtId="0" fontId="1" fillId="0" borderId="0" xfId="0" applyFont="1" applyAlignment="1">
      <alignment/>
    </xf>
    <xf numFmtId="0" fontId="1" fillId="0" borderId="0" xfId="0" applyFont="1" applyAlignment="1">
      <alignment horizontal="left"/>
    </xf>
    <xf numFmtId="0" fontId="4" fillId="0" borderId="0" xfId="23" applyFont="1" applyBorder="1">
      <alignment/>
      <protection/>
    </xf>
    <xf numFmtId="0" fontId="4" fillId="0" borderId="0" xfId="23" applyFont="1">
      <alignment/>
      <protection/>
    </xf>
    <xf numFmtId="0" fontId="5" fillId="0" borderId="0" xfId="23" applyFont="1">
      <alignment/>
      <protection/>
    </xf>
    <xf numFmtId="0" fontId="4" fillId="0" borderId="0" xfId="24" applyFont="1" applyBorder="1">
      <alignment/>
      <protection/>
    </xf>
    <xf numFmtId="0" fontId="4" fillId="0" borderId="0" xfId="24" applyFont="1" applyBorder="1" applyAlignment="1">
      <alignment horizontal="center"/>
      <protection/>
    </xf>
    <xf numFmtId="0" fontId="4" fillId="0" borderId="0" xfId="23" applyFont="1" applyBorder="1" applyAlignment="1" quotePrefix="1">
      <alignment horizontal="left"/>
      <protection/>
    </xf>
    <xf numFmtId="0" fontId="4" fillId="0" borderId="0" xfId="23" applyFont="1" applyBorder="1" applyAlignment="1">
      <alignment horizontal="left"/>
      <protection/>
    </xf>
    <xf numFmtId="3" fontId="4" fillId="0" borderId="0" xfId="17" applyNumberFormat="1" applyFont="1" applyFill="1" applyAlignment="1">
      <alignment/>
    </xf>
    <xf numFmtId="0" fontId="4" fillId="0" borderId="0" xfId="24" applyFont="1">
      <alignment/>
      <protection/>
    </xf>
    <xf numFmtId="0" fontId="5" fillId="0" borderId="0" xfId="24" applyFont="1" applyBorder="1">
      <alignment/>
      <protection/>
    </xf>
    <xf numFmtId="0" fontId="5" fillId="0" borderId="0" xfId="23" applyFont="1">
      <alignment/>
      <protection/>
    </xf>
    <xf numFmtId="0" fontId="5" fillId="0" borderId="0" xfId="23" applyFont="1" applyAlignment="1">
      <alignment horizontal="left"/>
      <protection/>
    </xf>
    <xf numFmtId="3" fontId="5" fillId="0" borderId="0" xfId="17" applyNumberFormat="1" applyFont="1" applyAlignment="1">
      <alignment/>
    </xf>
    <xf numFmtId="3" fontId="5" fillId="0" borderId="0" xfId="17" applyNumberFormat="1" applyFont="1" applyFill="1" applyAlignment="1">
      <alignment/>
    </xf>
    <xf numFmtId="0" fontId="5" fillId="0" borderId="0" xfId="23" applyFont="1" applyAlignment="1" quotePrefix="1">
      <alignment horizontal="left"/>
      <protection/>
    </xf>
    <xf numFmtId="49" fontId="5" fillId="0" borderId="0" xfId="17" applyNumberFormat="1" applyFont="1" applyBorder="1" applyAlignment="1" quotePrefix="1">
      <alignment horizontal="fill"/>
    </xf>
    <xf numFmtId="49" fontId="5" fillId="0" borderId="0" xfId="17" applyNumberFormat="1" applyFont="1" applyFill="1" applyBorder="1" applyAlignment="1" quotePrefix="1">
      <alignment horizontal="fill"/>
    </xf>
    <xf numFmtId="3" fontId="5" fillId="0" borderId="0" xfId="17" applyNumberFormat="1" applyFont="1" applyBorder="1" applyAlignment="1">
      <alignment/>
    </xf>
    <xf numFmtId="3" fontId="5" fillId="0" borderId="0" xfId="17" applyNumberFormat="1" applyFont="1" applyFill="1" applyBorder="1" applyAlignment="1">
      <alignment/>
    </xf>
    <xf numFmtId="3" fontId="5" fillId="0" borderId="0" xfId="17" applyNumberFormat="1" applyFont="1" applyFill="1" applyBorder="1" applyAlignment="1" quotePrefix="1">
      <alignment/>
    </xf>
    <xf numFmtId="3" fontId="5" fillId="0" borderId="0" xfId="17" applyNumberFormat="1" applyFont="1" applyFill="1" applyBorder="1" applyAlignment="1">
      <alignment/>
    </xf>
    <xf numFmtId="49" fontId="5" fillId="0" borderId="0" xfId="17" applyNumberFormat="1" applyFont="1" applyAlignment="1" quotePrefix="1">
      <alignment horizontal="fill"/>
    </xf>
    <xf numFmtId="49" fontId="5" fillId="0" borderId="0" xfId="17" applyNumberFormat="1" applyFont="1" applyFill="1" applyAlignment="1" quotePrefix="1">
      <alignment horizontal="fill"/>
    </xf>
    <xf numFmtId="37" fontId="5" fillId="0" borderId="0" xfId="17" applyNumberFormat="1" applyFont="1" applyBorder="1" applyAlignment="1" quotePrefix="1">
      <alignment horizontal="fill"/>
    </xf>
    <xf numFmtId="37" fontId="5" fillId="0" borderId="0" xfId="17" applyNumberFormat="1" applyFont="1" applyFill="1" applyBorder="1" applyAlignment="1" quotePrefix="1">
      <alignment horizontal="fill"/>
    </xf>
    <xf numFmtId="37" fontId="5" fillId="0" borderId="0" xfId="17" applyNumberFormat="1" applyFont="1" applyAlignment="1">
      <alignment horizontal="right"/>
    </xf>
    <xf numFmtId="37" fontId="5" fillId="0" borderId="0" xfId="17" applyNumberFormat="1" applyFont="1" applyFill="1" applyAlignment="1" quotePrefix="1">
      <alignment/>
    </xf>
    <xf numFmtId="37" fontId="5" fillId="0" borderId="0" xfId="17" applyNumberFormat="1" applyFont="1" applyFill="1" applyAlignment="1">
      <alignment/>
    </xf>
    <xf numFmtId="37" fontId="5" fillId="0" borderId="0" xfId="23" applyNumberFormat="1" applyFont="1" applyAlignment="1" quotePrefix="1">
      <alignment horizontal="fill"/>
      <protection/>
    </xf>
    <xf numFmtId="37" fontId="5" fillId="0" borderId="0" xfId="23" applyNumberFormat="1" applyFont="1" applyFill="1" applyAlignment="1" quotePrefix="1">
      <alignment horizontal="fill"/>
      <protection/>
    </xf>
    <xf numFmtId="37" fontId="5" fillId="0" borderId="0" xfId="17" applyNumberFormat="1" applyFont="1" applyAlignment="1">
      <alignment/>
    </xf>
    <xf numFmtId="37" fontId="5" fillId="0" borderId="0" xfId="17" applyNumberFormat="1" applyFont="1" applyFill="1" applyAlignment="1">
      <alignment horizontal="right"/>
    </xf>
    <xf numFmtId="0" fontId="5" fillId="0" borderId="0" xfId="23" applyFont="1" applyFill="1" applyAlignment="1">
      <alignment horizontal="left"/>
      <protection/>
    </xf>
    <xf numFmtId="3" fontId="5" fillId="0" borderId="0" xfId="17" applyNumberFormat="1" applyFont="1" applyAlignment="1">
      <alignment horizontal="right"/>
    </xf>
    <xf numFmtId="0" fontId="5" fillId="0" borderId="0" xfId="23" applyFont="1" applyAlignment="1" quotePrefix="1">
      <alignment horizontal="fill"/>
      <protection/>
    </xf>
    <xf numFmtId="0" fontId="5" fillId="0" borderId="0" xfId="23" applyFont="1" applyFill="1" applyAlignment="1" quotePrefix="1">
      <alignment horizontal="fill"/>
      <protection/>
    </xf>
    <xf numFmtId="3" fontId="5" fillId="0" borderId="0" xfId="17" applyNumberFormat="1" applyFont="1" applyAlignment="1">
      <alignment/>
    </xf>
    <xf numFmtId="3" fontId="5" fillId="0" borderId="0" xfId="17" applyNumberFormat="1" applyFont="1" applyFill="1" applyAlignment="1">
      <alignment/>
    </xf>
    <xf numFmtId="191" fontId="5" fillId="0" borderId="0" xfId="17" applyNumberFormat="1" applyFont="1" applyBorder="1" applyAlignment="1">
      <alignment/>
    </xf>
    <xf numFmtId="0" fontId="5" fillId="0" borderId="0" xfId="23" applyFont="1" applyFill="1" applyAlignment="1" quotePrefix="1">
      <alignment horizontal="left"/>
      <protection/>
    </xf>
    <xf numFmtId="0" fontId="5" fillId="0" borderId="0" xfId="23" applyFont="1" applyBorder="1" applyAlignment="1" quotePrefix="1">
      <alignment horizontal="fill"/>
      <protection/>
    </xf>
    <xf numFmtId="0" fontId="5" fillId="0" borderId="0" xfId="23" applyFont="1" applyFill="1" applyBorder="1" applyAlignment="1" quotePrefix="1">
      <alignment horizontal="fill"/>
      <protection/>
    </xf>
    <xf numFmtId="0" fontId="5" fillId="0" borderId="0" xfId="24" applyFont="1">
      <alignment/>
      <protection/>
    </xf>
    <xf numFmtId="49" fontId="5" fillId="0" borderId="0" xfId="17" applyNumberFormat="1" applyFont="1" applyAlignment="1">
      <alignment horizontal="fill"/>
    </xf>
    <xf numFmtId="38" fontId="5" fillId="0" borderId="0" xfId="24" applyNumberFormat="1" applyFont="1" applyBorder="1" applyAlignment="1">
      <alignment horizontal="left"/>
      <protection/>
    </xf>
    <xf numFmtId="38" fontId="5" fillId="0" borderId="0" xfId="24" applyNumberFormat="1" applyFont="1" applyAlignment="1">
      <alignment horizontal="left"/>
      <protection/>
    </xf>
    <xf numFmtId="3" fontId="5" fillId="0" borderId="0" xfId="24" applyNumberFormat="1" applyFont="1" applyFill="1" applyAlignment="1">
      <alignment/>
      <protection/>
    </xf>
    <xf numFmtId="38" fontId="7" fillId="0" borderId="0" xfId="24" applyNumberFormat="1" applyFont="1" applyAlignment="1">
      <alignment horizontal="left"/>
      <protection/>
    </xf>
    <xf numFmtId="190" fontId="5" fillId="0" borderId="0" xfId="18" applyNumberFormat="1" applyFont="1" applyBorder="1" applyAlignment="1">
      <alignment horizontal="center"/>
    </xf>
    <xf numFmtId="3" fontId="5" fillId="0" borderId="0" xfId="24" applyNumberFormat="1" applyFont="1" applyFill="1" applyBorder="1" applyAlignment="1">
      <alignment horizontal="center"/>
      <protection/>
    </xf>
    <xf numFmtId="14" fontId="5" fillId="0" borderId="0" xfId="24" applyNumberFormat="1" applyFont="1" applyBorder="1" applyAlignment="1">
      <alignment horizontal="center"/>
      <protection/>
    </xf>
    <xf numFmtId="14" fontId="5" fillId="0" borderId="0" xfId="24" applyNumberFormat="1" applyFont="1" applyFill="1" applyBorder="1" applyAlignment="1" quotePrefix="1">
      <alignment horizontal="center"/>
      <protection/>
    </xf>
    <xf numFmtId="14" fontId="5" fillId="0" borderId="0" xfId="24" applyNumberFormat="1" applyFont="1" applyFill="1" applyBorder="1" applyAlignment="1">
      <alignment horizontal="center"/>
      <protection/>
    </xf>
    <xf numFmtId="0" fontId="5" fillId="0" borderId="0" xfId="24" applyFont="1" applyBorder="1" applyAlignment="1">
      <alignment horizontal="center"/>
      <protection/>
    </xf>
    <xf numFmtId="3" fontId="5" fillId="0" borderId="0" xfId="18" applyNumberFormat="1" applyFont="1" applyFill="1" applyBorder="1" applyAlignment="1">
      <alignment horizontal="center"/>
    </xf>
    <xf numFmtId="3" fontId="5" fillId="2" borderId="0" xfId="24" applyNumberFormat="1" applyFont="1" applyFill="1" applyBorder="1">
      <alignment/>
      <protection/>
    </xf>
    <xf numFmtId="3" fontId="5" fillId="0" borderId="0" xfId="24" applyNumberFormat="1" applyFont="1" applyBorder="1">
      <alignment/>
      <protection/>
    </xf>
    <xf numFmtId="0" fontId="5" fillId="0" borderId="0" xfId="24" applyFont="1" applyBorder="1" quotePrefix="1">
      <alignment/>
      <protection/>
    </xf>
    <xf numFmtId="171" fontId="5" fillId="0" borderId="0" xfId="15" applyFont="1" applyBorder="1" applyAlignment="1">
      <alignment/>
    </xf>
    <xf numFmtId="171" fontId="5" fillId="0" borderId="0" xfId="15" applyFont="1" applyAlignment="1">
      <alignment/>
    </xf>
    <xf numFmtId="171" fontId="5" fillId="3" borderId="0" xfId="15" applyFont="1" applyFill="1" applyBorder="1" applyAlignment="1">
      <alignment/>
    </xf>
    <xf numFmtId="3" fontId="5" fillId="0" borderId="0" xfId="24" applyNumberFormat="1" applyFont="1">
      <alignment/>
      <protection/>
    </xf>
    <xf numFmtId="171" fontId="5" fillId="0" borderId="0" xfId="15" applyFont="1" applyFill="1" applyAlignment="1">
      <alignment/>
    </xf>
    <xf numFmtId="171" fontId="5" fillId="0" borderId="0" xfId="15" applyFont="1" applyFill="1" applyBorder="1" applyAlignment="1">
      <alignment/>
    </xf>
    <xf numFmtId="3" fontId="5" fillId="0" borderId="0" xfId="18" applyNumberFormat="1" applyFont="1" applyFill="1" applyAlignment="1">
      <alignment/>
    </xf>
    <xf numFmtId="3" fontId="5" fillId="0" borderId="1" xfId="17" applyNumberFormat="1" applyFont="1" applyBorder="1" applyAlignment="1">
      <alignment/>
    </xf>
    <xf numFmtId="3" fontId="5" fillId="0" borderId="1" xfId="17" applyNumberFormat="1" applyFont="1" applyFill="1" applyBorder="1" applyAlignment="1">
      <alignment/>
    </xf>
    <xf numFmtId="171" fontId="5" fillId="0" borderId="1" xfId="15" applyFont="1" applyBorder="1" applyAlignment="1">
      <alignment/>
    </xf>
    <xf numFmtId="171" fontId="5" fillId="0" borderId="1" xfId="15" applyFont="1" applyFill="1" applyBorder="1" applyAlignment="1">
      <alignment/>
    </xf>
    <xf numFmtId="38" fontId="4" fillId="0" borderId="0" xfId="24" applyNumberFormat="1" applyFont="1" applyFill="1" applyBorder="1" applyAlignment="1">
      <alignment horizontal="left"/>
      <protection/>
    </xf>
    <xf numFmtId="38" fontId="4" fillId="0" borderId="0" xfId="24" applyNumberFormat="1" applyFont="1" applyFill="1" applyAlignment="1">
      <alignment horizontal="left"/>
      <protection/>
    </xf>
    <xf numFmtId="0" fontId="4" fillId="0" borderId="0" xfId="24" applyFont="1" applyFill="1" applyBorder="1" applyAlignment="1">
      <alignment horizontal="center"/>
      <protection/>
    </xf>
    <xf numFmtId="0" fontId="4" fillId="0" borderId="0" xfId="24" applyFont="1" applyFill="1">
      <alignment/>
      <protection/>
    </xf>
    <xf numFmtId="3" fontId="5" fillId="0" borderId="0" xfId="23" applyNumberFormat="1" applyFont="1" applyAlignment="1">
      <alignment horizontal="center"/>
      <protection/>
    </xf>
    <xf numFmtId="0" fontId="5" fillId="0" borderId="0" xfId="0" applyFont="1" applyAlignment="1">
      <alignment horizontal="center"/>
    </xf>
    <xf numFmtId="0" fontId="5" fillId="0" borderId="0" xfId="23" applyFont="1" applyAlignment="1">
      <alignment horizontal="center"/>
      <protection/>
    </xf>
    <xf numFmtId="191" fontId="5" fillId="0" borderId="0" xfId="23" applyNumberFormat="1" applyFont="1" applyAlignment="1">
      <alignment horizontal="center"/>
      <protection/>
    </xf>
    <xf numFmtId="0" fontId="5" fillId="0" borderId="0" xfId="23" applyFont="1" applyBorder="1">
      <alignment/>
      <protection/>
    </xf>
    <xf numFmtId="3" fontId="5" fillId="0" borderId="0" xfId="23" applyNumberFormat="1" applyFont="1" applyAlignment="1" quotePrefix="1">
      <alignment/>
      <protection/>
    </xf>
    <xf numFmtId="3" fontId="5" fillId="0" borderId="0" xfId="23" applyNumberFormat="1" applyFont="1" applyAlignment="1">
      <alignment/>
      <protection/>
    </xf>
    <xf numFmtId="1" fontId="5" fillId="0" borderId="0" xfId="17" applyNumberFormat="1" applyFont="1" applyAlignment="1">
      <alignment/>
    </xf>
    <xf numFmtId="37" fontId="5" fillId="0" borderId="0" xfId="17" applyNumberFormat="1" applyFont="1" applyAlignment="1" quotePrefix="1">
      <alignment/>
    </xf>
    <xf numFmtId="37" fontId="5" fillId="0" borderId="2" xfId="23" applyNumberFormat="1" applyFont="1" applyBorder="1" applyAlignment="1" quotePrefix="1">
      <alignment horizontal="right"/>
      <protection/>
    </xf>
    <xf numFmtId="0" fontId="5" fillId="0" borderId="0" xfId="23" applyFont="1" applyBorder="1" quotePrefix="1">
      <alignment/>
      <protection/>
    </xf>
    <xf numFmtId="37" fontId="5" fillId="0" borderId="0" xfId="23" applyNumberFormat="1" applyFont="1" applyBorder="1" applyAlignment="1" quotePrefix="1">
      <alignment horizontal="right"/>
      <protection/>
    </xf>
    <xf numFmtId="37" fontId="5" fillId="0" borderId="0" xfId="17" applyNumberFormat="1" applyFont="1" applyBorder="1" applyAlignment="1" quotePrefix="1">
      <alignment horizontal="right"/>
    </xf>
    <xf numFmtId="37" fontId="5" fillId="0" borderId="0" xfId="17" applyNumberFormat="1" applyFont="1" applyBorder="1" applyAlignment="1" quotePrefix="1">
      <alignment/>
    </xf>
    <xf numFmtId="37" fontId="5" fillId="0" borderId="3" xfId="23" applyNumberFormat="1" applyFont="1" applyBorder="1" applyAlignment="1" quotePrefix="1">
      <alignment horizontal="right"/>
      <protection/>
    </xf>
    <xf numFmtId="37" fontId="5" fillId="0" borderId="3" xfId="17" applyNumberFormat="1" applyFont="1" applyBorder="1" applyAlignment="1" quotePrefix="1">
      <alignment horizontal="right"/>
    </xf>
    <xf numFmtId="37" fontId="5" fillId="0" borderId="3" xfId="17" applyNumberFormat="1" applyFont="1" applyBorder="1" applyAlignment="1" quotePrefix="1">
      <alignment/>
    </xf>
    <xf numFmtId="37" fontId="5" fillId="0" borderId="0" xfId="23" applyNumberFormat="1" applyFont="1" applyFill="1" applyAlignment="1" quotePrefix="1">
      <alignment horizontal="right"/>
      <protection/>
    </xf>
    <xf numFmtId="37" fontId="5" fillId="0" borderId="0" xfId="17" applyNumberFormat="1" applyFont="1" applyAlignment="1" quotePrefix="1">
      <alignment horizontal="fill"/>
    </xf>
    <xf numFmtId="37" fontId="5" fillId="0" borderId="0" xfId="17" applyNumberFormat="1" applyFont="1" applyAlignment="1" quotePrefix="1">
      <alignment horizontal="left"/>
    </xf>
    <xf numFmtId="37" fontId="5" fillId="0" borderId="0" xfId="17" applyNumberFormat="1" applyFont="1" applyAlignment="1" quotePrefix="1">
      <alignment horizontal="right"/>
    </xf>
    <xf numFmtId="37" fontId="5" fillId="0" borderId="0" xfId="23" applyNumberFormat="1" applyFont="1" applyAlignment="1" quotePrefix="1">
      <alignment horizontal="right"/>
      <protection/>
    </xf>
    <xf numFmtId="0" fontId="5" fillId="0" borderId="0" xfId="23" applyFont="1" quotePrefix="1">
      <alignment/>
      <protection/>
    </xf>
    <xf numFmtId="37" fontId="5" fillId="0" borderId="0" xfId="17" applyNumberFormat="1" applyFont="1" applyFill="1" applyBorder="1" applyAlignment="1">
      <alignment horizontal="right"/>
    </xf>
    <xf numFmtId="37" fontId="5" fillId="0" borderId="0" xfId="15" applyNumberFormat="1" applyFont="1" applyAlignment="1" quotePrefix="1">
      <alignment horizontal="right"/>
    </xf>
    <xf numFmtId="37" fontId="5" fillId="0" borderId="0" xfId="23" applyNumberFormat="1" applyFont="1">
      <alignment/>
      <protection/>
    </xf>
    <xf numFmtId="191" fontId="5" fillId="0" borderId="0" xfId="23" applyNumberFormat="1" applyFont="1">
      <alignment/>
      <protection/>
    </xf>
    <xf numFmtId="38" fontId="5" fillId="0" borderId="0" xfId="24" applyNumberFormat="1" applyFont="1" applyBorder="1" applyAlignment="1">
      <alignment horizontal="center"/>
      <protection/>
    </xf>
    <xf numFmtId="38" fontId="7" fillId="0" borderId="0" xfId="24" applyNumberFormat="1" applyFont="1" applyAlignment="1">
      <alignment/>
      <protection/>
    </xf>
    <xf numFmtId="38" fontId="5" fillId="0" borderId="0" xfId="24" applyNumberFormat="1" applyFont="1" applyAlignment="1" quotePrefix="1">
      <alignment horizontal="left"/>
      <protection/>
    </xf>
    <xf numFmtId="0" fontId="5" fillId="0" borderId="0" xfId="24" applyFont="1" applyAlignment="1">
      <alignment horizontal="center"/>
      <protection/>
    </xf>
    <xf numFmtId="0" fontId="5" fillId="0" borderId="0" xfId="0" applyFont="1" applyAlignment="1">
      <alignment/>
    </xf>
    <xf numFmtId="37" fontId="5" fillId="0" borderId="0" xfId="24" applyNumberFormat="1" applyFont="1">
      <alignment/>
      <protection/>
    </xf>
    <xf numFmtId="37" fontId="5" fillId="0" borderId="2" xfId="24" applyNumberFormat="1" applyFont="1" applyBorder="1">
      <alignment/>
      <protection/>
    </xf>
    <xf numFmtId="0" fontId="5" fillId="0" borderId="4" xfId="24" applyFont="1" applyBorder="1">
      <alignment/>
      <protection/>
    </xf>
    <xf numFmtId="37" fontId="5" fillId="0" borderId="0" xfId="24" applyNumberFormat="1" applyFont="1" applyBorder="1">
      <alignment/>
      <protection/>
    </xf>
    <xf numFmtId="0" fontId="5" fillId="0" borderId="5" xfId="24" applyFont="1" applyBorder="1">
      <alignment/>
      <protection/>
    </xf>
    <xf numFmtId="37" fontId="5" fillId="0" borderId="3" xfId="24" applyNumberFormat="1" applyFont="1" applyBorder="1">
      <alignment/>
      <protection/>
    </xf>
    <xf numFmtId="0" fontId="5" fillId="0" borderId="6" xfId="24" applyFont="1" applyBorder="1">
      <alignment/>
      <protection/>
    </xf>
    <xf numFmtId="37" fontId="5" fillId="0" borderId="0" xfId="24" applyNumberFormat="1" applyFont="1" applyFill="1">
      <alignment/>
      <protection/>
    </xf>
    <xf numFmtId="0" fontId="5" fillId="0" borderId="0" xfId="24" applyFont="1" applyFill="1">
      <alignment/>
      <protection/>
    </xf>
    <xf numFmtId="0" fontId="5" fillId="0" borderId="0" xfId="24" applyFont="1" applyFill="1" applyBorder="1">
      <alignment/>
      <protection/>
    </xf>
    <xf numFmtId="37" fontId="5" fillId="0" borderId="7" xfId="23" applyNumberFormat="1" applyFont="1" applyBorder="1" applyAlignment="1" quotePrefix="1">
      <alignment horizontal="right"/>
      <protection/>
    </xf>
    <xf numFmtId="37" fontId="5" fillId="0" borderId="8" xfId="23" applyNumberFormat="1" applyFont="1" applyBorder="1" applyAlignment="1" quotePrefix="1">
      <alignment horizontal="right"/>
      <protection/>
    </xf>
    <xf numFmtId="37" fontId="5" fillId="0" borderId="8" xfId="17" applyNumberFormat="1" applyFont="1" applyBorder="1" applyAlignment="1">
      <alignment horizontal="right"/>
    </xf>
    <xf numFmtId="37" fontId="5" fillId="0" borderId="9" xfId="17" applyNumberFormat="1" applyFont="1" applyBorder="1" applyAlignment="1">
      <alignment horizontal="right"/>
    </xf>
    <xf numFmtId="38" fontId="4" fillId="0" borderId="0" xfId="24" applyNumberFormat="1" applyFont="1" applyBorder="1" applyAlignment="1">
      <alignment horizontal="left"/>
      <protection/>
    </xf>
    <xf numFmtId="38" fontId="9" fillId="0" borderId="0" xfId="24" applyNumberFormat="1" applyFont="1" applyAlignment="1">
      <alignment horizontal="left"/>
      <protection/>
    </xf>
    <xf numFmtId="38" fontId="9" fillId="0" borderId="0" xfId="24" applyNumberFormat="1" applyFont="1" applyFill="1" applyAlignment="1">
      <alignment horizontal="left"/>
      <protection/>
    </xf>
    <xf numFmtId="38" fontId="4" fillId="0" borderId="0" xfId="24" applyNumberFormat="1" applyFont="1" applyAlignment="1">
      <alignment horizontal="left"/>
      <protection/>
    </xf>
    <xf numFmtId="190" fontId="4" fillId="0" borderId="0" xfId="18" applyNumberFormat="1" applyFont="1" applyFill="1" applyBorder="1" applyAlignment="1">
      <alignment horizontal="center"/>
    </xf>
    <xf numFmtId="14" fontId="4" fillId="0" borderId="0" xfId="24" applyNumberFormat="1" applyFont="1" applyFill="1" applyBorder="1" applyAlignment="1">
      <alignment horizontal="center"/>
      <protection/>
    </xf>
    <xf numFmtId="14" fontId="4" fillId="0" borderId="0" xfId="24" applyNumberFormat="1" applyFont="1" applyBorder="1" applyAlignment="1">
      <alignment horizontal="center"/>
      <protection/>
    </xf>
    <xf numFmtId="0" fontId="4" fillId="0" borderId="0" xfId="24" applyFont="1" applyBorder="1" quotePrefix="1">
      <alignment/>
      <protection/>
    </xf>
    <xf numFmtId="3" fontId="4" fillId="0" borderId="0" xfId="24" applyNumberFormat="1" applyFont="1" applyBorder="1" applyAlignment="1">
      <alignment/>
      <protection/>
    </xf>
    <xf numFmtId="3" fontId="4" fillId="0" borderId="0" xfId="24" applyNumberFormat="1" applyFont="1">
      <alignment/>
      <protection/>
    </xf>
    <xf numFmtId="37" fontId="4" fillId="0" borderId="0" xfId="24" applyNumberFormat="1" applyFont="1" applyFill="1">
      <alignment/>
      <protection/>
    </xf>
    <xf numFmtId="37" fontId="4" fillId="0" borderId="0" xfId="24" applyNumberFormat="1" applyFont="1">
      <alignment/>
      <protection/>
    </xf>
    <xf numFmtId="37" fontId="4" fillId="0" borderId="0" xfId="18" applyNumberFormat="1" applyFont="1" applyAlignment="1">
      <alignment/>
    </xf>
    <xf numFmtId="186" fontId="4" fillId="0" borderId="0" xfId="18" applyNumberFormat="1" applyFont="1" applyAlignment="1">
      <alignment/>
    </xf>
    <xf numFmtId="0" fontId="5" fillId="0" borderId="0" xfId="23" applyFont="1" applyFill="1">
      <alignment/>
      <protection/>
    </xf>
    <xf numFmtId="38" fontId="5" fillId="0" borderId="0" xfId="24" applyNumberFormat="1" applyFont="1" applyFill="1" applyAlignment="1">
      <alignment horizontal="left"/>
      <protection/>
    </xf>
    <xf numFmtId="38" fontId="5" fillId="0" borderId="0" xfId="24" applyNumberFormat="1" applyFont="1" applyFill="1" applyAlignment="1">
      <alignment horizontal="center"/>
      <protection/>
    </xf>
    <xf numFmtId="0" fontId="5" fillId="0" borderId="0" xfId="24" applyFont="1" applyFill="1" applyBorder="1" applyAlignment="1">
      <alignment horizontal="center"/>
      <protection/>
    </xf>
    <xf numFmtId="0" fontId="5" fillId="0" borderId="0" xfId="24" applyFont="1" applyFill="1" applyBorder="1" quotePrefix="1">
      <alignment/>
      <protection/>
    </xf>
    <xf numFmtId="0" fontId="5" fillId="0" borderId="0" xfId="23" applyFont="1" applyFill="1" applyBorder="1">
      <alignment/>
      <protection/>
    </xf>
    <xf numFmtId="37" fontId="5" fillId="0" borderId="0" xfId="17" applyNumberFormat="1" applyFont="1" applyFill="1" applyBorder="1" applyAlignment="1">
      <alignment/>
    </xf>
    <xf numFmtId="3" fontId="5" fillId="0" borderId="0" xfId="23" applyNumberFormat="1" applyFont="1" applyFill="1">
      <alignment/>
      <protection/>
    </xf>
    <xf numFmtId="37" fontId="5" fillId="0" borderId="0" xfId="23" applyNumberFormat="1" applyFont="1" applyFill="1" applyBorder="1" applyAlignment="1" quotePrefix="1">
      <alignment horizontal="fill"/>
      <protection/>
    </xf>
    <xf numFmtId="0" fontId="5" fillId="0" borderId="0" xfId="23" applyFont="1" applyFill="1" applyAlignment="1">
      <alignment horizontal="right"/>
      <protection/>
    </xf>
    <xf numFmtId="0" fontId="5" fillId="0" borderId="0" xfId="23" applyFont="1" applyFill="1" quotePrefix="1">
      <alignment/>
      <protection/>
    </xf>
    <xf numFmtId="39" fontId="5" fillId="0" borderId="0" xfId="17" applyNumberFormat="1" applyFont="1" applyFill="1" applyAlignment="1">
      <alignment/>
    </xf>
    <xf numFmtId="37" fontId="5" fillId="0" borderId="0" xfId="17" applyNumberFormat="1" applyFont="1" applyFill="1" applyAlignment="1" quotePrefix="1">
      <alignment horizontal="right"/>
    </xf>
    <xf numFmtId="39" fontId="5" fillId="0" borderId="0" xfId="17" applyNumberFormat="1" applyFont="1" applyFill="1" applyBorder="1" applyAlignment="1">
      <alignment/>
    </xf>
    <xf numFmtId="186" fontId="5" fillId="0" borderId="0" xfId="18" applyNumberFormat="1" applyFont="1" applyFill="1" applyBorder="1" applyAlignment="1">
      <alignment/>
    </xf>
    <xf numFmtId="186" fontId="5" fillId="0" borderId="0" xfId="18" applyNumberFormat="1" applyFont="1" applyFill="1" applyAlignment="1">
      <alignment/>
    </xf>
    <xf numFmtId="0" fontId="10" fillId="0" borderId="0" xfId="24" applyFont="1" applyFill="1" applyBorder="1" applyAlignment="1">
      <alignment horizontal="center"/>
      <protection/>
    </xf>
    <xf numFmtId="37" fontId="4" fillId="0" borderId="0" xfId="17" applyNumberFormat="1" applyFont="1" applyFill="1" applyBorder="1" applyAlignment="1">
      <alignment horizontal="center"/>
    </xf>
    <xf numFmtId="37" fontId="4" fillId="0" borderId="0" xfId="17" applyNumberFormat="1" applyFont="1" applyBorder="1" applyAlignment="1">
      <alignment horizontal="center"/>
    </xf>
    <xf numFmtId="37" fontId="4" fillId="0" borderId="0" xfId="23" applyNumberFormat="1" applyFont="1" applyFill="1" applyBorder="1" applyAlignment="1" quotePrefix="1">
      <alignment horizontal="center"/>
      <protection/>
    </xf>
    <xf numFmtId="37" fontId="4" fillId="0" borderId="0" xfId="23" applyNumberFormat="1" applyFont="1" applyBorder="1" applyAlignment="1" quotePrefix="1">
      <alignment horizontal="center"/>
      <protection/>
    </xf>
    <xf numFmtId="37" fontId="4" fillId="0" borderId="0" xfId="17" applyNumberFormat="1" applyFont="1" applyFill="1" applyBorder="1" applyAlignment="1" quotePrefix="1">
      <alignment horizontal="center"/>
    </xf>
    <xf numFmtId="37" fontId="4" fillId="0" borderId="0" xfId="17" applyNumberFormat="1" applyFont="1" applyBorder="1" applyAlignment="1" quotePrefix="1">
      <alignment horizontal="center"/>
    </xf>
    <xf numFmtId="37" fontId="4" fillId="0" borderId="3" xfId="23" applyNumberFormat="1" applyFont="1" applyFill="1" applyBorder="1" applyAlignment="1" quotePrefix="1">
      <alignment horizontal="center"/>
      <protection/>
    </xf>
    <xf numFmtId="37" fontId="4" fillId="0" borderId="3" xfId="23" applyNumberFormat="1" applyFont="1" applyBorder="1" applyAlignment="1" quotePrefix="1">
      <alignment horizontal="center"/>
      <protection/>
    </xf>
    <xf numFmtId="37" fontId="4" fillId="0" borderId="10" xfId="23" applyNumberFormat="1" applyFont="1" applyFill="1" applyBorder="1" applyAlignment="1" quotePrefix="1">
      <alignment horizontal="center"/>
      <protection/>
    </xf>
    <xf numFmtId="37" fontId="4" fillId="0" borderId="10" xfId="23" applyNumberFormat="1" applyFont="1" applyBorder="1" applyAlignment="1" quotePrefix="1">
      <alignment horizontal="center"/>
      <protection/>
    </xf>
    <xf numFmtId="37" fontId="5" fillId="0" borderId="2" xfId="17" applyNumberFormat="1" applyFont="1" applyBorder="1" applyAlignment="1" quotePrefix="1">
      <alignment horizontal="right"/>
    </xf>
    <xf numFmtId="37" fontId="5" fillId="0" borderId="2" xfId="17" applyNumberFormat="1" applyFont="1" applyBorder="1" applyAlignment="1" quotePrefix="1">
      <alignment/>
    </xf>
    <xf numFmtId="37" fontId="5" fillId="0" borderId="9" xfId="23" applyNumberFormat="1" applyFont="1" applyBorder="1" applyAlignment="1" quotePrefix="1">
      <alignment horizontal="right"/>
      <protection/>
    </xf>
    <xf numFmtId="38" fontId="7" fillId="0" borderId="0" xfId="24" applyNumberFormat="1" applyFont="1" applyFill="1" applyAlignment="1">
      <alignment/>
      <protection/>
    </xf>
    <xf numFmtId="38" fontId="6" fillId="0" borderId="0" xfId="24" applyNumberFormat="1" applyFont="1" applyFill="1" applyBorder="1" applyAlignment="1">
      <alignment/>
      <protection/>
    </xf>
    <xf numFmtId="38" fontId="5" fillId="0" borderId="0" xfId="24" applyNumberFormat="1" applyFont="1" applyFill="1" applyBorder="1" applyAlignment="1">
      <alignment/>
      <protection/>
    </xf>
    <xf numFmtId="38" fontId="5" fillId="0" borderId="0" xfId="24" applyNumberFormat="1" applyFont="1" applyFill="1" applyAlignment="1">
      <alignment/>
      <protection/>
    </xf>
    <xf numFmtId="37" fontId="5" fillId="0" borderId="0" xfId="23" applyNumberFormat="1" applyFont="1" applyFill="1">
      <alignment/>
      <protection/>
    </xf>
    <xf numFmtId="37" fontId="5" fillId="0" borderId="4" xfId="24" applyNumberFormat="1" applyFont="1" applyBorder="1">
      <alignment/>
      <protection/>
    </xf>
    <xf numFmtId="37" fontId="5" fillId="0" borderId="5" xfId="24" applyNumberFormat="1" applyFont="1" applyBorder="1">
      <alignment/>
      <protection/>
    </xf>
    <xf numFmtId="37" fontId="5" fillId="0" borderId="6" xfId="24" applyNumberFormat="1" applyFont="1" applyBorder="1">
      <alignment/>
      <protection/>
    </xf>
    <xf numFmtId="0" fontId="10" fillId="0" borderId="0" xfId="24" applyFont="1" applyFill="1" applyBorder="1" applyAlignment="1">
      <alignment horizontal="center"/>
      <protection/>
    </xf>
    <xf numFmtId="38" fontId="6" fillId="0" borderId="0" xfId="24" applyNumberFormat="1" applyFont="1" applyBorder="1" applyAlignment="1">
      <alignment horizontal="left"/>
      <protection/>
    </xf>
    <xf numFmtId="38" fontId="5" fillId="0" borderId="0" xfId="24" applyNumberFormat="1" applyFont="1" applyBorder="1" applyAlignment="1">
      <alignment horizontal="left"/>
      <protection/>
    </xf>
    <xf numFmtId="38" fontId="5" fillId="0" borderId="0" xfId="24" applyNumberFormat="1" applyFont="1" applyAlignment="1">
      <alignment horizontal="left"/>
      <protection/>
    </xf>
    <xf numFmtId="38" fontId="7" fillId="0" borderId="0" xfId="24" applyNumberFormat="1" applyFont="1" applyAlignment="1">
      <alignment horizontal="left"/>
      <protection/>
    </xf>
    <xf numFmtId="38" fontId="8" fillId="0" borderId="0" xfId="24" applyNumberFormat="1" applyFont="1" applyBorder="1" applyAlignment="1">
      <alignment horizontal="left"/>
      <protection/>
    </xf>
    <xf numFmtId="38" fontId="4" fillId="0" borderId="0" xfId="24" applyNumberFormat="1" applyFont="1" applyBorder="1" applyAlignment="1">
      <alignment horizontal="left"/>
      <protection/>
    </xf>
    <xf numFmtId="38" fontId="4" fillId="0" borderId="0" xfId="24" applyNumberFormat="1" applyFont="1" applyAlignment="1">
      <alignment horizontal="left"/>
      <protection/>
    </xf>
  </cellXfs>
  <cellStyles count="12">
    <cellStyle name="Normal" xfId="0"/>
    <cellStyle name="Comma" xfId="15"/>
    <cellStyle name="Comma [0]" xfId="16"/>
    <cellStyle name="Comma_Bursa-2005-Q3 FS" xfId="17"/>
    <cellStyle name="Comma_RCORP KLSE BS" xfId="18"/>
    <cellStyle name="Currency" xfId="19"/>
    <cellStyle name="Currency [0]" xfId="20"/>
    <cellStyle name="Followed Hyperlink" xfId="21"/>
    <cellStyle name="Hyperlink" xfId="22"/>
    <cellStyle name="Normal_Bursa-2005-Q3 FS" xfId="23"/>
    <cellStyle name="Normal_RCORP KLSE BS"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10</xdr:col>
      <xdr:colOff>609600</xdr:colOff>
      <xdr:row>16</xdr:row>
      <xdr:rowOff>9525</xdr:rowOff>
    </xdr:to>
    <xdr:sp>
      <xdr:nvSpPr>
        <xdr:cNvPr id="1" name="TextBox 1"/>
        <xdr:cNvSpPr txBox="1">
          <a:spLocks noChangeArrowheads="1"/>
        </xdr:cNvSpPr>
      </xdr:nvSpPr>
      <xdr:spPr>
        <a:xfrm>
          <a:off x="628650" y="1295400"/>
          <a:ext cx="5486400" cy="1304925"/>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The financial statements comply with applicable approved accounting standards issued or adopted by the Malaysian Accounting Standards Board ("MASB") and the provisions of the Companies Act, 1965.
The measurement bases applied in the preparation of the financial statements include cost, amortised cost, recoverable value, realisable value and fair value as indicated in the accounting policies set out below.  Accounting estimates are used in measuring these values.</a:t>
          </a:r>
        </a:p>
      </xdr:txBody>
    </xdr:sp>
    <xdr:clientData/>
  </xdr:twoCellAnchor>
  <xdr:twoCellAnchor>
    <xdr:from>
      <xdr:col>2</xdr:col>
      <xdr:colOff>0</xdr:colOff>
      <xdr:row>19</xdr:row>
      <xdr:rowOff>0</xdr:rowOff>
    </xdr:from>
    <xdr:to>
      <xdr:col>10</xdr:col>
      <xdr:colOff>609600</xdr:colOff>
      <xdr:row>26</xdr:row>
      <xdr:rowOff>9525</xdr:rowOff>
    </xdr:to>
    <xdr:sp>
      <xdr:nvSpPr>
        <xdr:cNvPr id="2" name="TextBox 2"/>
        <xdr:cNvSpPr txBox="1">
          <a:spLocks noChangeArrowheads="1"/>
        </xdr:cNvSpPr>
      </xdr:nvSpPr>
      <xdr:spPr>
        <a:xfrm>
          <a:off x="628650" y="3076575"/>
          <a:ext cx="5486400" cy="1143000"/>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A subsidiary company is a company in which the Company has the power to control the financial and operating policies so as to obtain benefits from its activities.`
The Company's interests in subsidiary companies are stated at cost less accumulated impairment loss.  The investment are written down when there is an impairment loss on the value of such investments.  The impairment loss is charged to the income statement.</a:t>
          </a:r>
        </a:p>
      </xdr:txBody>
    </xdr:sp>
    <xdr:clientData/>
  </xdr:twoCellAnchor>
  <xdr:twoCellAnchor>
    <xdr:from>
      <xdr:col>2</xdr:col>
      <xdr:colOff>0</xdr:colOff>
      <xdr:row>29</xdr:row>
      <xdr:rowOff>0</xdr:rowOff>
    </xdr:from>
    <xdr:to>
      <xdr:col>10</xdr:col>
      <xdr:colOff>609600</xdr:colOff>
      <xdr:row>38</xdr:row>
      <xdr:rowOff>0</xdr:rowOff>
    </xdr:to>
    <xdr:sp>
      <xdr:nvSpPr>
        <xdr:cNvPr id="3" name="TextBox 3"/>
        <xdr:cNvSpPr txBox="1">
          <a:spLocks noChangeArrowheads="1"/>
        </xdr:cNvSpPr>
      </xdr:nvSpPr>
      <xdr:spPr>
        <a:xfrm>
          <a:off x="628650" y="4695825"/>
          <a:ext cx="5486400" cy="1457325"/>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The consolidated financial statements include the audited financial statements of the Company and all its subsidiary companies made up to the ned of the financial year.  All material inter-company transactions are eliminated on consolidation and the consolidated financial statements reflect external transactions only.  Unrealised gains on transactions are eliminated in full and unrealised losses are also eliminated in full unless cost can not be recovered.  The financial statements of the subsidiary companies are consolidated on the acquisition method of accounting and the results of the subsidiary companies acquried or disposed of are included in the consolidated financial statements from the date of acquisition or up to the date of disposal.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51</xdr:row>
      <xdr:rowOff>66675</xdr:rowOff>
    </xdr:from>
    <xdr:to>
      <xdr:col>5</xdr:col>
      <xdr:colOff>962025</xdr:colOff>
      <xdr:row>55</xdr:row>
      <xdr:rowOff>9525</xdr:rowOff>
    </xdr:to>
    <xdr:sp>
      <xdr:nvSpPr>
        <xdr:cNvPr id="1" name="TextBox 2"/>
        <xdr:cNvSpPr txBox="1">
          <a:spLocks noChangeArrowheads="1"/>
        </xdr:cNvSpPr>
      </xdr:nvSpPr>
      <xdr:spPr>
        <a:xfrm>
          <a:off x="180975" y="8201025"/>
          <a:ext cx="6115050" cy="59055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(The condensed Consolidated Income Statement should be read in conjunction with the Audited Financial Statement for the year ended 31 December 2006 and the accompanying explainatory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28575</xdr:rowOff>
    </xdr:from>
    <xdr:to>
      <xdr:col>4</xdr:col>
      <xdr:colOff>923925</xdr:colOff>
      <xdr:row>64</xdr:row>
      <xdr:rowOff>171450</xdr:rowOff>
    </xdr:to>
    <xdr:sp>
      <xdr:nvSpPr>
        <xdr:cNvPr id="1" name="Rectangle 9"/>
        <xdr:cNvSpPr>
          <a:spLocks/>
        </xdr:cNvSpPr>
      </xdr:nvSpPr>
      <xdr:spPr>
        <a:xfrm>
          <a:off x="142875" y="11658600"/>
          <a:ext cx="6972300" cy="52387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(The condensed Consolidated Balance Sheet should be read in conjunction with the Audited Financial Statement for the year ended 31 December 2006 and the accompanying explainatory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38</xdr:row>
      <xdr:rowOff>95250</xdr:rowOff>
    </xdr:from>
    <xdr:to>
      <xdr:col>14</xdr:col>
      <xdr:colOff>9525</xdr:colOff>
      <xdr:row>41</xdr:row>
      <xdr:rowOff>114300</xdr:rowOff>
    </xdr:to>
    <xdr:sp>
      <xdr:nvSpPr>
        <xdr:cNvPr id="1" name="TextBox 1"/>
        <xdr:cNvSpPr txBox="1">
          <a:spLocks noChangeArrowheads="1"/>
        </xdr:cNvSpPr>
      </xdr:nvSpPr>
      <xdr:spPr>
        <a:xfrm>
          <a:off x="123825" y="7038975"/>
          <a:ext cx="6972300" cy="56197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(The condensed Consolidated Statement of Changes in Equity should be read in conjunction with the Audited Financial Statement for the year ended 31 December 2006 and the accompanying explainatory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29</xdr:row>
      <xdr:rowOff>95250</xdr:rowOff>
    </xdr:from>
    <xdr:to>
      <xdr:col>5</xdr:col>
      <xdr:colOff>76200</xdr:colOff>
      <xdr:row>33</xdr:row>
      <xdr:rowOff>28575</xdr:rowOff>
    </xdr:to>
    <xdr:sp>
      <xdr:nvSpPr>
        <xdr:cNvPr id="1" name="TextBox 7"/>
        <xdr:cNvSpPr txBox="1">
          <a:spLocks noChangeArrowheads="1"/>
        </xdr:cNvSpPr>
      </xdr:nvSpPr>
      <xdr:spPr>
        <a:xfrm>
          <a:off x="161925" y="5619750"/>
          <a:ext cx="7200900" cy="66675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(The condensed Consolidated Cash Flow Statement should be read in conjunction with the Audited Financial Statement for the year ended 31 December 2006 and the accompanying explainatory notes attached to the Interim Financial Statements)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B2:C40"/>
  <sheetViews>
    <sheetView zoomScale="85" zoomScaleNormal="85" workbookViewId="0" topLeftCell="A1">
      <selection activeCell="A1" sqref="A1"/>
    </sheetView>
  </sheetViews>
  <sheetFormatPr defaultColWidth="9.140625" defaultRowHeight="12.75"/>
  <cols>
    <col min="1" max="1" width="3.7109375" style="1" customWidth="1"/>
    <col min="2" max="2" width="5.7109375" style="1" customWidth="1"/>
    <col min="3" max="16384" width="9.140625" style="1" customWidth="1"/>
  </cols>
  <sheetData>
    <row r="2" ht="12.75">
      <c r="B2" s="2" t="s">
        <v>3</v>
      </c>
    </row>
    <row r="3" ht="12.75">
      <c r="B3" s="2" t="s">
        <v>13</v>
      </c>
    </row>
    <row r="5" ht="12.75">
      <c r="B5" s="1" t="s">
        <v>14</v>
      </c>
    </row>
    <row r="7" spans="2:3" ht="12.75">
      <c r="B7" s="1" t="s">
        <v>15</v>
      </c>
      <c r="C7" s="1" t="s">
        <v>16</v>
      </c>
    </row>
    <row r="18" spans="2:3" ht="12.75">
      <c r="B18" s="1" t="s">
        <v>17</v>
      </c>
      <c r="C18" s="1" t="s">
        <v>18</v>
      </c>
    </row>
    <row r="28" spans="2:3" ht="12.75">
      <c r="B28" s="1" t="s">
        <v>19</v>
      </c>
      <c r="C28" s="1" t="s">
        <v>20</v>
      </c>
    </row>
    <row r="40" spans="2:3" ht="12.75">
      <c r="B40" s="1" t="s">
        <v>21</v>
      </c>
      <c r="C40" s="1" t="s">
        <v>22</v>
      </c>
    </row>
  </sheetData>
  <printOptions/>
  <pageMargins left="0.3937007874015748" right="0.3937007874015748" top="0.3937007874015748" bottom="0.3937007874015748" header="0.07874015748031496" footer="0.0787401574803149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51"/>
  <sheetViews>
    <sheetView showGridLines="0" tabSelected="1" zoomScale="75" zoomScaleNormal="75" workbookViewId="0" topLeftCell="A1">
      <pane xSplit="2" ySplit="4" topLeftCell="C12" activePane="bottomRight" state="frozen"/>
      <selection pane="topLeft" activeCell="A1" sqref="A1"/>
      <selection pane="topRight" activeCell="C1" sqref="C1"/>
      <selection pane="bottomLeft" activeCell="A5" sqref="A5"/>
      <selection pane="bottomRight" activeCell="B49" sqref="B49"/>
    </sheetView>
  </sheetViews>
  <sheetFormatPr defaultColWidth="9.140625" defaultRowHeight="12.75"/>
  <cols>
    <col min="1" max="1" width="3.57421875" style="116" customWidth="1"/>
    <col min="2" max="2" width="34.140625" style="116" customWidth="1"/>
    <col min="3" max="3" width="13.421875" style="151" customWidth="1"/>
    <col min="4" max="4" width="15.28125" style="151" customWidth="1"/>
    <col min="5" max="5" width="13.57421875" style="116" bestFit="1" customWidth="1"/>
    <col min="6" max="6" width="16.7109375" style="116" bestFit="1" customWidth="1"/>
    <col min="7" max="11" width="9.140625" style="136" hidden="1" customWidth="1"/>
    <col min="12" max="14" width="9.140625" style="136" customWidth="1"/>
    <col min="15" max="15" width="10.7109375" style="136" customWidth="1"/>
    <col min="16" max="16" width="9.421875" style="136" bestFit="1" customWidth="1"/>
    <col min="17" max="16384" width="9.140625" style="136" customWidth="1"/>
  </cols>
  <sheetData>
    <row r="1" ht="16.5" customHeight="1">
      <c r="A1" s="167" t="s">
        <v>4</v>
      </c>
    </row>
    <row r="2" spans="1:6" ht="10.5" customHeight="1">
      <c r="A2" s="168" t="s">
        <v>23</v>
      </c>
      <c r="B2" s="168"/>
      <c r="C2" s="168"/>
      <c r="D2" s="168"/>
      <c r="E2" s="168"/>
      <c r="F2" s="168"/>
    </row>
    <row r="3" spans="2:6" ht="15">
      <c r="B3" s="167"/>
      <c r="C3" s="167"/>
      <c r="D3" s="167"/>
      <c r="E3" s="167"/>
      <c r="F3" s="167"/>
    </row>
    <row r="4" spans="1:6" ht="15">
      <c r="A4" s="166" t="s">
        <v>108</v>
      </c>
      <c r="B4" s="166"/>
      <c r="C4" s="166"/>
      <c r="D4" s="166"/>
      <c r="E4" s="166"/>
      <c r="F4" s="166"/>
    </row>
    <row r="5" spans="1:6" ht="14.25">
      <c r="A5" s="169" t="s">
        <v>24</v>
      </c>
      <c r="B5" s="169"/>
      <c r="C5" s="169"/>
      <c r="D5" s="169"/>
      <c r="E5" s="169"/>
      <c r="F5" s="169"/>
    </row>
    <row r="6" spans="1:6" ht="14.25">
      <c r="A6" s="138"/>
      <c r="B6" s="137"/>
      <c r="C6" s="138"/>
      <c r="D6" s="138"/>
      <c r="E6" s="138"/>
      <c r="F6" s="138"/>
    </row>
    <row r="7" spans="1:6" ht="14.25">
      <c r="A7" s="117"/>
      <c r="B7" s="117"/>
      <c r="C7" s="174" t="s">
        <v>118</v>
      </c>
      <c r="D7" s="174"/>
      <c r="E7" s="174" t="s">
        <v>51</v>
      </c>
      <c r="F7" s="174"/>
    </row>
    <row r="8" spans="1:6" ht="14.25">
      <c r="A8" s="117"/>
      <c r="B8" s="117"/>
      <c r="C8" s="152" t="s">
        <v>25</v>
      </c>
      <c r="D8" s="152" t="s">
        <v>26</v>
      </c>
      <c r="E8" s="152" t="s">
        <v>25</v>
      </c>
      <c r="F8" s="152" t="s">
        <v>26</v>
      </c>
    </row>
    <row r="9" spans="1:6" ht="14.25">
      <c r="A9" s="117"/>
      <c r="B9" s="117"/>
      <c r="C9" s="152" t="s">
        <v>27</v>
      </c>
      <c r="D9" s="152" t="s">
        <v>28</v>
      </c>
      <c r="E9" s="152" t="s">
        <v>27</v>
      </c>
      <c r="F9" s="152" t="s">
        <v>28</v>
      </c>
    </row>
    <row r="10" spans="1:6" ht="14.25">
      <c r="A10" s="117"/>
      <c r="B10" s="117"/>
      <c r="C10" s="152" t="s">
        <v>29</v>
      </c>
      <c r="D10" s="152" t="s">
        <v>31</v>
      </c>
      <c r="E10" s="152" t="s">
        <v>30</v>
      </c>
      <c r="F10" s="152" t="s">
        <v>31</v>
      </c>
    </row>
    <row r="11" spans="1:6" ht="14.25">
      <c r="A11" s="117"/>
      <c r="B11" s="117"/>
      <c r="C11" s="54" t="s">
        <v>110</v>
      </c>
      <c r="D11" s="55" t="s">
        <v>95</v>
      </c>
      <c r="E11" s="54" t="str">
        <f>C11</f>
        <v>31/12/2007</v>
      </c>
      <c r="F11" s="55" t="s">
        <v>95</v>
      </c>
    </row>
    <row r="12" spans="1:6" ht="14.25">
      <c r="A12" s="117"/>
      <c r="B12" s="117"/>
      <c r="C12" s="139" t="s">
        <v>32</v>
      </c>
      <c r="D12" s="139" t="s">
        <v>109</v>
      </c>
      <c r="E12" s="139" t="s">
        <v>32</v>
      </c>
      <c r="F12" s="139" t="s">
        <v>32</v>
      </c>
    </row>
    <row r="13" spans="1:6" ht="14.25">
      <c r="A13" s="117"/>
      <c r="B13" s="117"/>
      <c r="C13" s="139"/>
      <c r="D13" s="139"/>
      <c r="E13" s="139"/>
      <c r="F13" s="139"/>
    </row>
    <row r="14" spans="1:10" ht="14.25">
      <c r="A14" s="140"/>
      <c r="B14" s="141" t="s">
        <v>33</v>
      </c>
      <c r="C14" s="142">
        <v>26158</v>
      </c>
      <c r="D14" s="142">
        <v>22761</v>
      </c>
      <c r="E14" s="142">
        <v>100792</v>
      </c>
      <c r="F14" s="142">
        <v>103927</v>
      </c>
      <c r="G14" s="143"/>
      <c r="H14" s="136">
        <v>79859</v>
      </c>
      <c r="I14" s="143">
        <f>E14-H14</f>
        <v>20933</v>
      </c>
      <c r="J14" s="136">
        <v>79859</v>
      </c>
    </row>
    <row r="15" spans="1:7" ht="14.25">
      <c r="A15" s="117"/>
      <c r="B15" s="141"/>
      <c r="C15" s="144"/>
      <c r="D15" s="144"/>
      <c r="E15" s="144"/>
      <c r="F15" s="144"/>
      <c r="G15" s="143"/>
    </row>
    <row r="16" spans="1:10" ht="14.25">
      <c r="A16" s="117"/>
      <c r="B16" s="136" t="s">
        <v>34</v>
      </c>
      <c r="C16" s="142">
        <v>-29147</v>
      </c>
      <c r="D16" s="142">
        <v>-24594</v>
      </c>
      <c r="E16" s="142">
        <v>-100587</v>
      </c>
      <c r="F16" s="142">
        <v>-93730</v>
      </c>
      <c r="G16" s="143"/>
      <c r="H16" s="136">
        <v>-67848</v>
      </c>
      <c r="I16" s="143">
        <f>E16-H16</f>
        <v>-32739</v>
      </c>
      <c r="J16" s="136">
        <v>-67848</v>
      </c>
    </row>
    <row r="17" spans="1:7" ht="14.25">
      <c r="A17" s="140"/>
      <c r="B17" s="136"/>
      <c r="C17" s="144" t="s">
        <v>1</v>
      </c>
      <c r="D17" s="144" t="s">
        <v>1</v>
      </c>
      <c r="E17" s="144"/>
      <c r="F17" s="144"/>
      <c r="G17" s="143"/>
    </row>
    <row r="18" spans="1:16" ht="14.25">
      <c r="A18" s="117"/>
      <c r="B18" s="136" t="s">
        <v>96</v>
      </c>
      <c r="C18" s="142">
        <f>SUM(C14:C16)</f>
        <v>-2989</v>
      </c>
      <c r="D18" s="142">
        <f>SUM(D14:D17)</f>
        <v>-1833</v>
      </c>
      <c r="E18" s="142">
        <f>SUM(E14:E16)</f>
        <v>205</v>
      </c>
      <c r="F18" s="142">
        <f>SUM(F14:F16)</f>
        <v>10197</v>
      </c>
      <c r="G18" s="143"/>
      <c r="J18" s="136">
        <v>12011</v>
      </c>
      <c r="P18" s="141"/>
    </row>
    <row r="19" spans="1:16" ht="14.25">
      <c r="A19" s="117"/>
      <c r="B19" s="136"/>
      <c r="C19" s="142"/>
      <c r="D19" s="142"/>
      <c r="E19" s="142"/>
      <c r="F19" s="142"/>
      <c r="G19" s="143"/>
      <c r="P19" s="170"/>
    </row>
    <row r="20" spans="1:16" ht="14.25">
      <c r="A20" s="117"/>
      <c r="B20" s="136" t="s">
        <v>35</v>
      </c>
      <c r="C20" s="142">
        <v>-2516</v>
      </c>
      <c r="D20" s="142">
        <v>-400</v>
      </c>
      <c r="E20" s="142">
        <v>572</v>
      </c>
      <c r="F20" s="142">
        <v>1567</v>
      </c>
      <c r="G20" s="143"/>
      <c r="H20" s="136">
        <v>1574</v>
      </c>
      <c r="I20" s="143">
        <f>E20-H20</f>
        <v>-1002</v>
      </c>
      <c r="J20" s="136">
        <v>1574</v>
      </c>
      <c r="P20" s="170"/>
    </row>
    <row r="21" spans="1:12" ht="14.25">
      <c r="A21" s="117"/>
      <c r="B21" s="136"/>
      <c r="C21" s="142"/>
      <c r="D21" s="142"/>
      <c r="E21" s="142"/>
      <c r="F21" s="142"/>
      <c r="G21" s="143"/>
      <c r="L21" s="145"/>
    </row>
    <row r="22" spans="1:10" ht="14.25">
      <c r="A22" s="117"/>
      <c r="B22" s="136" t="s">
        <v>92</v>
      </c>
      <c r="C22" s="142">
        <v>-7496</v>
      </c>
      <c r="D22" s="142">
        <v>-3372</v>
      </c>
      <c r="E22" s="142">
        <v>-13298</v>
      </c>
      <c r="F22" s="142">
        <v>-12322</v>
      </c>
      <c r="G22" s="143"/>
      <c r="H22" s="136">
        <v>-8694</v>
      </c>
      <c r="I22" s="143">
        <f>E22-H22</f>
        <v>-4604</v>
      </c>
      <c r="J22" s="136">
        <v>-8694</v>
      </c>
    </row>
    <row r="23" spans="1:16" ht="14.25">
      <c r="A23" s="117"/>
      <c r="B23" s="136"/>
      <c r="C23" s="142"/>
      <c r="D23" s="142"/>
      <c r="E23" s="142"/>
      <c r="F23" s="142"/>
      <c r="G23" s="143"/>
      <c r="P23" s="170"/>
    </row>
    <row r="24" spans="1:10" ht="14.25">
      <c r="A24" s="117"/>
      <c r="B24" s="136" t="s">
        <v>36</v>
      </c>
      <c r="C24" s="142">
        <v>-405</v>
      </c>
      <c r="D24" s="142">
        <v>-477</v>
      </c>
      <c r="E24" s="142">
        <v>-1324</v>
      </c>
      <c r="F24" s="142">
        <v>-1592</v>
      </c>
      <c r="G24" s="143"/>
      <c r="H24" s="136">
        <v>-1156</v>
      </c>
      <c r="I24" s="143">
        <f>E24-H24</f>
        <v>-168</v>
      </c>
      <c r="J24" s="136">
        <v>-1156</v>
      </c>
    </row>
    <row r="25" spans="1:7" ht="14.25">
      <c r="A25" s="117"/>
      <c r="B25" s="136"/>
      <c r="C25" s="144" t="s">
        <v>1</v>
      </c>
      <c r="D25" s="144" t="s">
        <v>1</v>
      </c>
      <c r="E25" s="144" t="s">
        <v>1</v>
      </c>
      <c r="F25" s="144" t="s">
        <v>1</v>
      </c>
      <c r="G25" s="143"/>
    </row>
    <row r="26" spans="1:10" ht="14.25">
      <c r="A26" s="117"/>
      <c r="B26" s="35" t="s">
        <v>100</v>
      </c>
      <c r="C26" s="142">
        <f>SUM(C18:C25)</f>
        <v>-13406</v>
      </c>
      <c r="D26" s="142">
        <f>SUM(D18:D25)</f>
        <v>-6082</v>
      </c>
      <c r="E26" s="142">
        <f>SUM(E18:E25)</f>
        <v>-13845</v>
      </c>
      <c r="F26" s="142">
        <f>SUM(F18:F25)</f>
        <v>-2150</v>
      </c>
      <c r="G26" s="143"/>
      <c r="J26" s="136">
        <v>3735</v>
      </c>
    </row>
    <row r="27" spans="1:7" ht="14.25">
      <c r="A27" s="117"/>
      <c r="B27" s="136"/>
      <c r="C27" s="142"/>
      <c r="D27" s="142"/>
      <c r="E27" s="142"/>
      <c r="F27" s="142"/>
      <c r="G27" s="143"/>
    </row>
    <row r="28" spans="1:10" ht="14.25">
      <c r="A28" s="117"/>
      <c r="B28" s="136" t="s">
        <v>65</v>
      </c>
      <c r="C28" s="142">
        <v>2275</v>
      </c>
      <c r="D28" s="142">
        <v>-1045</v>
      </c>
      <c r="E28" s="142">
        <v>2102</v>
      </c>
      <c r="F28" s="142">
        <v>-2134</v>
      </c>
      <c r="G28" s="143"/>
      <c r="H28" s="136">
        <v>-1089</v>
      </c>
      <c r="I28" s="143">
        <f>E28-H28</f>
        <v>3191</v>
      </c>
      <c r="J28" s="136">
        <v>-1089</v>
      </c>
    </row>
    <row r="29" spans="1:9" ht="14.25" hidden="1">
      <c r="A29" s="117"/>
      <c r="B29" s="136"/>
      <c r="C29" s="142"/>
      <c r="D29" s="142"/>
      <c r="E29" s="142"/>
      <c r="F29" s="142"/>
      <c r="G29" s="143"/>
      <c r="I29" s="143"/>
    </row>
    <row r="30" spans="1:9" ht="14.25" hidden="1">
      <c r="A30" s="117"/>
      <c r="B30" s="136" t="s">
        <v>111</v>
      </c>
      <c r="C30" s="142" t="e">
        <f>E30-#REF!-#REF!-#REF!</f>
        <v>#REF!</v>
      </c>
      <c r="D30" s="142"/>
      <c r="E30" s="142"/>
      <c r="F30" s="142"/>
      <c r="G30" s="143"/>
      <c r="I30" s="143"/>
    </row>
    <row r="31" spans="1:7" ht="14.25">
      <c r="A31" s="117"/>
      <c r="B31" s="42"/>
      <c r="C31" s="144" t="s">
        <v>1</v>
      </c>
      <c r="D31" s="144" t="s">
        <v>1</v>
      </c>
      <c r="E31" s="144" t="s">
        <v>1</v>
      </c>
      <c r="F31" s="144" t="s">
        <v>1</v>
      </c>
      <c r="G31" s="143"/>
    </row>
    <row r="32" spans="1:10" ht="14.25">
      <c r="A32" s="117"/>
      <c r="B32" s="42" t="s">
        <v>101</v>
      </c>
      <c r="C32" s="142">
        <v>-11131</v>
      </c>
      <c r="D32" s="142">
        <f>SUM(D26:D31)</f>
        <v>-7127</v>
      </c>
      <c r="E32" s="142">
        <f>SUM(E26:E31)</f>
        <v>-11743</v>
      </c>
      <c r="F32" s="142">
        <f>SUM(F26:F31)</f>
        <v>-4284</v>
      </c>
      <c r="G32" s="143"/>
      <c r="J32" s="136">
        <v>2646</v>
      </c>
    </row>
    <row r="33" spans="1:7" ht="14.25">
      <c r="A33" s="117"/>
      <c r="B33" s="136"/>
      <c r="C33" s="144" t="s">
        <v>2</v>
      </c>
      <c r="D33" s="144" t="s">
        <v>2</v>
      </c>
      <c r="E33" s="144" t="s">
        <v>2</v>
      </c>
      <c r="F33" s="144" t="s">
        <v>2</v>
      </c>
      <c r="G33" s="143"/>
    </row>
    <row r="34" spans="1:6" ht="14.25">
      <c r="A34" s="117"/>
      <c r="B34" s="136"/>
      <c r="C34" s="23"/>
      <c r="D34" s="23"/>
      <c r="E34" s="23"/>
      <c r="F34" s="23"/>
    </row>
    <row r="35" spans="1:6" ht="14.25">
      <c r="A35" s="117"/>
      <c r="B35" s="136"/>
      <c r="C35" s="23"/>
      <c r="D35" s="23"/>
      <c r="E35" s="23"/>
      <c r="F35" s="23"/>
    </row>
    <row r="36" spans="1:6" ht="14.25">
      <c r="A36" s="117"/>
      <c r="B36" s="136" t="s">
        <v>66</v>
      </c>
      <c r="C36" s="142"/>
      <c r="D36" s="142"/>
      <c r="E36" s="142"/>
      <c r="F36" s="142"/>
    </row>
    <row r="37" spans="1:6" ht="14.25">
      <c r="A37" s="117"/>
      <c r="B37" s="136"/>
      <c r="C37" s="142"/>
      <c r="D37" s="142"/>
      <c r="E37" s="142"/>
      <c r="F37" s="142"/>
    </row>
    <row r="38" spans="1:6" ht="14.25">
      <c r="A38" s="117"/>
      <c r="B38" s="146" t="s">
        <v>67</v>
      </c>
      <c r="C38" s="142">
        <v>-10679</v>
      </c>
      <c r="D38" s="142">
        <v>-6347</v>
      </c>
      <c r="E38" s="142">
        <f>+E42-E40</f>
        <v>-11743</v>
      </c>
      <c r="F38" s="142">
        <f>+F42-F40</f>
        <v>-3684</v>
      </c>
    </row>
    <row r="39" spans="1:6" ht="14.25">
      <c r="A39" s="117"/>
      <c r="B39" s="136"/>
      <c r="C39" s="142"/>
      <c r="D39" s="142"/>
      <c r="E39" s="142"/>
      <c r="F39" s="142"/>
    </row>
    <row r="40" spans="1:6" ht="14.25">
      <c r="A40" s="117"/>
      <c r="B40" s="146" t="s">
        <v>88</v>
      </c>
      <c r="C40" s="142">
        <v>-452</v>
      </c>
      <c r="D40" s="142">
        <v>-623</v>
      </c>
      <c r="E40" s="142">
        <v>0</v>
      </c>
      <c r="F40" s="142">
        <v>-600</v>
      </c>
    </row>
    <row r="41" spans="1:6" ht="14.25">
      <c r="A41" s="117"/>
      <c r="B41" s="136"/>
      <c r="C41" s="144" t="s">
        <v>1</v>
      </c>
      <c r="D41" s="144" t="s">
        <v>1</v>
      </c>
      <c r="E41" s="144" t="s">
        <v>1</v>
      </c>
      <c r="F41" s="144" t="s">
        <v>1</v>
      </c>
    </row>
    <row r="42" spans="1:6" ht="14.25">
      <c r="A42" s="117"/>
      <c r="B42" s="42"/>
      <c r="C42" s="142">
        <f>C32</f>
        <v>-11131</v>
      </c>
      <c r="D42" s="142">
        <f>SUM(D37:D41)</f>
        <v>-6970</v>
      </c>
      <c r="E42" s="142">
        <f>E32</f>
        <v>-11743</v>
      </c>
      <c r="F42" s="142">
        <f>F32</f>
        <v>-4284</v>
      </c>
    </row>
    <row r="43" spans="1:6" ht="14.25">
      <c r="A43" s="117"/>
      <c r="B43" s="35"/>
      <c r="C43" s="144" t="s">
        <v>2</v>
      </c>
      <c r="D43" s="144" t="s">
        <v>2</v>
      </c>
      <c r="E43" s="144" t="s">
        <v>2</v>
      </c>
      <c r="F43" s="144" t="s">
        <v>2</v>
      </c>
    </row>
    <row r="44" spans="1:6" ht="14.25" hidden="1">
      <c r="A44" s="117"/>
      <c r="B44" s="35"/>
      <c r="C44" s="144"/>
      <c r="D44" s="144"/>
      <c r="E44" s="144"/>
      <c r="F44" s="144"/>
    </row>
    <row r="45" spans="1:6" ht="14.25" hidden="1">
      <c r="A45" s="117"/>
      <c r="B45" s="35"/>
      <c r="C45" s="142"/>
      <c r="D45" s="142"/>
      <c r="E45" s="142"/>
      <c r="F45" s="142"/>
    </row>
    <row r="46" spans="1:6" ht="14.25" hidden="1">
      <c r="A46" s="117"/>
      <c r="B46" s="42" t="s">
        <v>37</v>
      </c>
      <c r="C46" s="147"/>
      <c r="D46" s="147">
        <v>0</v>
      </c>
      <c r="E46" s="147">
        <v>0</v>
      </c>
      <c r="F46" s="147">
        <v>0</v>
      </c>
    </row>
    <row r="47" spans="1:6" ht="14.25" hidden="1">
      <c r="A47" s="140"/>
      <c r="B47" s="136"/>
      <c r="C47" s="144"/>
      <c r="D47" s="144" t="s">
        <v>2</v>
      </c>
      <c r="E47" s="144" t="s">
        <v>2</v>
      </c>
      <c r="F47" s="144" t="s">
        <v>2</v>
      </c>
    </row>
    <row r="48" spans="1:6" ht="14.25">
      <c r="A48" s="117"/>
      <c r="B48" s="136"/>
      <c r="C48" s="144"/>
      <c r="D48" s="144"/>
      <c r="E48" s="148"/>
      <c r="F48" s="148"/>
    </row>
    <row r="49" spans="1:6" ht="14.25">
      <c r="A49" s="117"/>
      <c r="B49" s="42" t="s">
        <v>38</v>
      </c>
      <c r="C49" s="149">
        <f>C42/41960</f>
        <v>-0.2652764537654909</v>
      </c>
      <c r="D49" s="149">
        <f>D38/'Bursa-BS OK'!E30</f>
        <v>-0.15126310772163964</v>
      </c>
      <c r="E49" s="149">
        <f>E38/'Bursa-BS OK'!D30</f>
        <v>-0.2798617731172545</v>
      </c>
      <c r="F49" s="149">
        <f>F38/'Bursa-BS OK'!E30</f>
        <v>-0.08779790276453765</v>
      </c>
    </row>
    <row r="50" spans="1:6" ht="13.5" customHeight="1">
      <c r="A50" s="117"/>
      <c r="B50" s="117"/>
      <c r="C50" s="144" t="s">
        <v>2</v>
      </c>
      <c r="D50" s="144" t="s">
        <v>2</v>
      </c>
      <c r="E50" s="144" t="s">
        <v>2</v>
      </c>
      <c r="F50" s="144" t="s">
        <v>2</v>
      </c>
    </row>
    <row r="51" spans="1:4" ht="14.25">
      <c r="A51" s="117"/>
      <c r="C51" s="150"/>
      <c r="D51" s="150"/>
    </row>
  </sheetData>
  <mergeCells count="2">
    <mergeCell ref="E7:F7"/>
    <mergeCell ref="C7:D7"/>
  </mergeCells>
  <printOptions/>
  <pageMargins left="1" right="0.5" top="0.5" bottom="0.5" header="0.21" footer="0.21"/>
  <pageSetup horizontalDpi="600" verticalDpi="600" orientation="portrait" paperSize="9" scale="80" r:id="rId2"/>
  <headerFooter alignWithMargins="0">
    <oddFooter>&amp;RSection B1 - Page 4</oddFooter>
  </headerFooter>
  <drawing r:id="rId1"/>
</worksheet>
</file>

<file path=xl/worksheets/sheet3.xml><?xml version="1.0" encoding="utf-8"?>
<worksheet xmlns="http://schemas.openxmlformats.org/spreadsheetml/2006/main" xmlns:r="http://schemas.openxmlformats.org/officeDocument/2006/relationships">
  <dimension ref="A1:I86"/>
  <sheetViews>
    <sheetView showGridLines="0" zoomScale="80" zoomScaleNormal="80" workbookViewId="0" topLeftCell="A1">
      <selection activeCell="D30" sqref="D30"/>
    </sheetView>
  </sheetViews>
  <sheetFormatPr defaultColWidth="9.140625" defaultRowHeight="12.75"/>
  <cols>
    <col min="1" max="1" width="2.140625" style="45" customWidth="1"/>
    <col min="2" max="2" width="53.7109375" style="45" customWidth="1"/>
    <col min="3" max="3" width="22.140625" style="45" customWidth="1"/>
    <col min="4" max="4" width="14.8515625" style="45" customWidth="1"/>
    <col min="5" max="5" width="14.8515625" style="67" customWidth="1"/>
    <col min="6" max="6" width="9.140625" style="45" customWidth="1"/>
    <col min="7" max="7" width="15.28125" style="45" bestFit="1" customWidth="1"/>
    <col min="8" max="11" width="0" style="45" hidden="1" customWidth="1"/>
    <col min="12" max="16384" width="9.140625" style="45" customWidth="1"/>
  </cols>
  <sheetData>
    <row r="1" spans="1:5" ht="16.5" customHeight="1">
      <c r="A1" s="175" t="s">
        <v>4</v>
      </c>
      <c r="B1" s="175"/>
      <c r="C1" s="175"/>
      <c r="D1" s="175"/>
      <c r="E1" s="175"/>
    </row>
    <row r="2" spans="1:5" ht="10.5" customHeight="1">
      <c r="A2" s="176" t="s">
        <v>23</v>
      </c>
      <c r="B2" s="176"/>
      <c r="C2" s="176"/>
      <c r="D2" s="176"/>
      <c r="E2" s="176"/>
    </row>
    <row r="3" spans="1:5" ht="14.25">
      <c r="A3" s="48"/>
      <c r="B3" s="48"/>
      <c r="C3" s="48"/>
      <c r="D3" s="48"/>
      <c r="E3" s="49"/>
    </row>
    <row r="4" spans="1:5" ht="15">
      <c r="A4" s="178" t="s">
        <v>106</v>
      </c>
      <c r="B4" s="178"/>
      <c r="C4" s="178"/>
      <c r="D4" s="178"/>
      <c r="E4" s="178"/>
    </row>
    <row r="5" spans="1:5" ht="14.25">
      <c r="A5" s="177" t="s">
        <v>24</v>
      </c>
      <c r="B5" s="177"/>
      <c r="C5" s="177"/>
      <c r="D5" s="177"/>
      <c r="E5" s="177"/>
    </row>
    <row r="6" spans="4:5" s="12" customFormat="1" ht="14.25">
      <c r="D6" s="51" t="s">
        <v>49</v>
      </c>
      <c r="E6" s="52" t="s">
        <v>49</v>
      </c>
    </row>
    <row r="7" spans="4:5" s="12" customFormat="1" ht="14.25">
      <c r="D7" s="53" t="s">
        <v>107</v>
      </c>
      <c r="E7" s="54" t="s">
        <v>95</v>
      </c>
    </row>
    <row r="8" spans="4:5" s="12" customFormat="1" ht="14.25">
      <c r="D8" s="53" t="s">
        <v>89</v>
      </c>
      <c r="E8" s="55" t="s">
        <v>90</v>
      </c>
    </row>
    <row r="9" spans="4:5" s="12" customFormat="1" ht="14.25">
      <c r="D9" s="56" t="s">
        <v>32</v>
      </c>
      <c r="E9" s="57" t="s">
        <v>32</v>
      </c>
    </row>
    <row r="10" spans="2:9" s="12" customFormat="1" ht="14.25">
      <c r="B10" s="12" t="s">
        <v>74</v>
      </c>
      <c r="D10" s="56"/>
      <c r="E10" s="57"/>
      <c r="H10" s="58">
        <f>D12+D13-H11</f>
        <v>-8556</v>
      </c>
      <c r="I10" s="59"/>
    </row>
    <row r="11" spans="2:9" s="12" customFormat="1" ht="14.25">
      <c r="B11" s="13" t="s">
        <v>75</v>
      </c>
      <c r="C11" s="13"/>
      <c r="D11" s="56"/>
      <c r="E11" s="57"/>
      <c r="H11" s="59">
        <f>E12-639</f>
        <v>50524</v>
      </c>
      <c r="I11" s="59">
        <f>D12+639</f>
        <v>42607</v>
      </c>
    </row>
    <row r="12" spans="1:8" s="12" customFormat="1" ht="14.25">
      <c r="A12" s="60"/>
      <c r="B12" s="14" t="s">
        <v>76</v>
      </c>
      <c r="C12" s="14"/>
      <c r="D12" s="15">
        <v>41968</v>
      </c>
      <c r="E12" s="16">
        <v>51163</v>
      </c>
      <c r="G12" s="61"/>
      <c r="H12" s="61"/>
    </row>
    <row r="13" spans="1:9" s="12" customFormat="1" ht="14.25">
      <c r="A13" s="60"/>
      <c r="B13" s="14" t="s">
        <v>77</v>
      </c>
      <c r="C13" s="14"/>
      <c r="D13" s="15">
        <v>0</v>
      </c>
      <c r="E13" s="16">
        <v>1430</v>
      </c>
      <c r="G13" s="62"/>
      <c r="H13" s="61"/>
      <c r="I13" s="59"/>
    </row>
    <row r="14" spans="1:8" ht="14.25">
      <c r="A14" s="12"/>
      <c r="B14" s="17"/>
      <c r="C14" s="17"/>
      <c r="D14" s="18" t="s">
        <v>1</v>
      </c>
      <c r="E14" s="19" t="s">
        <v>1</v>
      </c>
      <c r="G14" s="62"/>
      <c r="H14" s="62"/>
    </row>
    <row r="15" spans="1:8" ht="14.25">
      <c r="A15" s="12"/>
      <c r="B15" s="17"/>
      <c r="C15" s="17"/>
      <c r="D15" s="20">
        <f>SUM(D11:D14)</f>
        <v>41968</v>
      </c>
      <c r="E15" s="21">
        <f>SUM(E11:E14)</f>
        <v>52593</v>
      </c>
      <c r="G15" s="62"/>
      <c r="H15" s="62"/>
    </row>
    <row r="16" spans="1:8" ht="14.25">
      <c r="A16" s="12"/>
      <c r="B16" s="17"/>
      <c r="C16" s="17"/>
      <c r="D16" s="18" t="s">
        <v>1</v>
      </c>
      <c r="E16" s="19" t="s">
        <v>1</v>
      </c>
      <c r="G16" s="62"/>
      <c r="H16" s="62"/>
    </row>
    <row r="17" spans="1:8" ht="13.5" customHeight="1">
      <c r="A17" s="60"/>
      <c r="B17" s="13" t="s">
        <v>78</v>
      </c>
      <c r="C17" s="13"/>
      <c r="D17" s="20"/>
      <c r="E17" s="21"/>
      <c r="G17" s="62"/>
      <c r="H17" s="62"/>
    </row>
    <row r="18" spans="1:8" ht="15" customHeight="1">
      <c r="A18" s="12"/>
      <c r="B18" s="14" t="s">
        <v>93</v>
      </c>
      <c r="C18" s="14"/>
      <c r="D18" s="20">
        <v>7896</v>
      </c>
      <c r="E18" s="21">
        <v>7335</v>
      </c>
      <c r="G18" s="62"/>
      <c r="H18" s="63"/>
    </row>
    <row r="19" spans="1:8" ht="15" customHeight="1">
      <c r="A19" s="12"/>
      <c r="B19" s="14" t="s">
        <v>39</v>
      </c>
      <c r="C19" s="14"/>
      <c r="D19" s="20">
        <v>8106</v>
      </c>
      <c r="E19" s="21">
        <v>12337</v>
      </c>
      <c r="G19" s="62"/>
      <c r="H19" s="63"/>
    </row>
    <row r="20" spans="1:8" ht="15" customHeight="1">
      <c r="A20" s="12"/>
      <c r="B20" s="17" t="s">
        <v>40</v>
      </c>
      <c r="C20" s="17"/>
      <c r="D20" s="23">
        <v>26237</v>
      </c>
      <c r="E20" s="22">
        <v>30422</v>
      </c>
      <c r="G20" s="62"/>
      <c r="H20" s="63"/>
    </row>
    <row r="21" spans="1:8" ht="15" customHeight="1">
      <c r="A21" s="12"/>
      <c r="B21" s="14" t="s">
        <v>41</v>
      </c>
      <c r="C21" s="14"/>
      <c r="D21" s="20">
        <v>49</v>
      </c>
      <c r="E21" s="21">
        <v>179</v>
      </c>
      <c r="G21" s="62"/>
      <c r="H21" s="63"/>
    </row>
    <row r="22" spans="1:8" ht="15" customHeight="1">
      <c r="A22" s="12"/>
      <c r="B22" s="14" t="s">
        <v>42</v>
      </c>
      <c r="C22" s="14"/>
      <c r="D22" s="20">
        <v>673</v>
      </c>
      <c r="E22" s="21">
        <v>817</v>
      </c>
      <c r="G22" s="62"/>
      <c r="H22" s="61"/>
    </row>
    <row r="23" spans="1:8" ht="15" customHeight="1">
      <c r="A23" s="12"/>
      <c r="B23" s="13"/>
      <c r="C23" s="13"/>
      <c r="D23" s="18" t="s">
        <v>1</v>
      </c>
      <c r="E23" s="19" t="s">
        <v>1</v>
      </c>
      <c r="G23" s="62"/>
      <c r="H23" s="62"/>
    </row>
    <row r="24" spans="1:8" ht="15" customHeight="1">
      <c r="A24" s="12"/>
      <c r="B24" s="13"/>
      <c r="C24" s="13"/>
      <c r="D24" s="20">
        <f>SUM(D18:D23)</f>
        <v>42961</v>
      </c>
      <c r="E24" s="21">
        <f>SUM(E18:E23)</f>
        <v>51090</v>
      </c>
      <c r="G24" s="62"/>
      <c r="H24" s="62"/>
    </row>
    <row r="25" spans="1:8" ht="15" customHeight="1">
      <c r="A25" s="12"/>
      <c r="B25" s="13"/>
      <c r="C25" s="13"/>
      <c r="D25" s="18" t="s">
        <v>1</v>
      </c>
      <c r="E25" s="19" t="s">
        <v>1</v>
      </c>
      <c r="G25" s="62"/>
      <c r="H25" s="62"/>
    </row>
    <row r="26" spans="1:8" ht="15" customHeight="1" thickBot="1">
      <c r="A26" s="12"/>
      <c r="B26" s="13" t="s">
        <v>79</v>
      </c>
      <c r="C26" s="13"/>
      <c r="D26" s="68">
        <f>D15+D24</f>
        <v>84929</v>
      </c>
      <c r="E26" s="69">
        <f>E15+E24</f>
        <v>103683</v>
      </c>
      <c r="G26" s="62"/>
      <c r="H26" s="62"/>
    </row>
    <row r="27" spans="1:8" ht="15" customHeight="1" thickTop="1">
      <c r="A27" s="12"/>
      <c r="B27" s="13"/>
      <c r="C27" s="13"/>
      <c r="D27" s="24"/>
      <c r="E27" s="25"/>
      <c r="G27" s="62"/>
      <c r="H27" s="62"/>
    </row>
    <row r="28" spans="1:8" ht="15" customHeight="1">
      <c r="A28" s="12"/>
      <c r="B28" s="13" t="s">
        <v>73</v>
      </c>
      <c r="C28" s="13"/>
      <c r="D28" s="18"/>
      <c r="E28" s="19"/>
      <c r="G28" s="62"/>
      <c r="H28" s="62"/>
    </row>
    <row r="29" spans="1:8" ht="15" customHeight="1">
      <c r="A29" s="12"/>
      <c r="B29" s="45" t="s">
        <v>80</v>
      </c>
      <c r="D29" s="26"/>
      <c r="E29" s="27"/>
      <c r="G29" s="62"/>
      <c r="H29" s="62"/>
    </row>
    <row r="30" spans="1:8" ht="15" customHeight="1">
      <c r="A30" s="12"/>
      <c r="B30" s="14" t="s">
        <v>61</v>
      </c>
      <c r="C30" s="14"/>
      <c r="D30" s="28">
        <v>41960</v>
      </c>
      <c r="E30" s="29">
        <v>41960</v>
      </c>
      <c r="G30" s="61"/>
      <c r="H30" s="61"/>
    </row>
    <row r="31" spans="1:8" ht="15" customHeight="1">
      <c r="A31" s="12"/>
      <c r="B31" s="14" t="s">
        <v>97</v>
      </c>
      <c r="C31" s="14"/>
      <c r="D31" s="28">
        <v>0</v>
      </c>
      <c r="E31" s="29">
        <v>0</v>
      </c>
      <c r="G31" s="61"/>
      <c r="H31" s="61"/>
    </row>
    <row r="32" spans="1:8" ht="15" customHeight="1">
      <c r="A32" s="12"/>
      <c r="B32" s="14" t="s">
        <v>62</v>
      </c>
      <c r="C32" s="14"/>
      <c r="D32" s="28">
        <v>0</v>
      </c>
      <c r="E32" s="29">
        <v>-356</v>
      </c>
      <c r="F32" s="64"/>
      <c r="G32" s="61"/>
      <c r="H32" s="63"/>
    </row>
    <row r="33" spans="1:8" ht="15" customHeight="1">
      <c r="A33" s="12"/>
      <c r="B33" s="14" t="s">
        <v>63</v>
      </c>
      <c r="C33" s="14"/>
      <c r="D33" s="28">
        <v>-12021</v>
      </c>
      <c r="E33" s="30">
        <v>-277</v>
      </c>
      <c r="F33" s="64"/>
      <c r="G33" s="61"/>
      <c r="H33" s="63"/>
    </row>
    <row r="34" spans="1:8" ht="15" customHeight="1">
      <c r="A34" s="12"/>
      <c r="B34" s="13"/>
      <c r="C34" s="13"/>
      <c r="D34" s="31" t="s">
        <v>1</v>
      </c>
      <c r="E34" s="32" t="s">
        <v>1</v>
      </c>
      <c r="G34" s="61"/>
      <c r="H34" s="62"/>
    </row>
    <row r="35" spans="1:8" ht="15" customHeight="1">
      <c r="A35" s="12"/>
      <c r="B35" s="13"/>
      <c r="C35" s="13"/>
      <c r="D35" s="33">
        <f>SUM(D30:D34)</f>
        <v>29939</v>
      </c>
      <c r="E35" s="30">
        <f>SUM(E30:E34)</f>
        <v>41327</v>
      </c>
      <c r="G35" s="62"/>
      <c r="H35" s="62"/>
    </row>
    <row r="36" spans="1:8" ht="15" customHeight="1">
      <c r="A36" s="12"/>
      <c r="B36" s="13" t="s">
        <v>87</v>
      </c>
      <c r="C36" s="13"/>
      <c r="D36" s="28">
        <v>0</v>
      </c>
      <c r="E36" s="30">
        <v>61</v>
      </c>
      <c r="F36" s="64"/>
      <c r="G36" s="62"/>
      <c r="H36" s="62"/>
    </row>
    <row r="37" spans="1:8" ht="15" customHeight="1">
      <c r="A37" s="12"/>
      <c r="B37" s="13"/>
      <c r="C37" s="13"/>
      <c r="D37" s="31" t="s">
        <v>1</v>
      </c>
      <c r="E37" s="32" t="s">
        <v>1</v>
      </c>
      <c r="G37" s="62"/>
      <c r="H37" s="65"/>
    </row>
    <row r="38" spans="1:8" ht="15" customHeight="1">
      <c r="A38" s="12"/>
      <c r="B38" s="13" t="s">
        <v>81</v>
      </c>
      <c r="C38" s="13"/>
      <c r="D38" s="28">
        <f>SUM(D35:D37)</f>
        <v>29939</v>
      </c>
      <c r="E38" s="34">
        <f>SUM(E35:E37)</f>
        <v>41388</v>
      </c>
      <c r="F38" s="64"/>
      <c r="G38" s="62"/>
      <c r="H38" s="66"/>
    </row>
    <row r="39" spans="1:8" ht="15" customHeight="1">
      <c r="A39" s="12"/>
      <c r="B39" s="13"/>
      <c r="C39" s="13"/>
      <c r="D39" s="31" t="s">
        <v>1</v>
      </c>
      <c r="E39" s="32" t="s">
        <v>1</v>
      </c>
      <c r="G39" s="62"/>
      <c r="H39" s="65"/>
    </row>
    <row r="40" spans="1:8" ht="15" customHeight="1">
      <c r="A40" s="12"/>
      <c r="B40" s="14" t="s">
        <v>86</v>
      </c>
      <c r="C40" s="14"/>
      <c r="D40" s="28"/>
      <c r="E40" s="34"/>
      <c r="G40" s="62"/>
      <c r="H40" s="62"/>
    </row>
    <row r="41" spans="2:8" s="12" customFormat="1" ht="15" customHeight="1">
      <c r="B41" s="35" t="s">
        <v>70</v>
      </c>
      <c r="C41" s="35"/>
      <c r="D41" s="28">
        <v>10310</v>
      </c>
      <c r="E41" s="30">
        <v>2977</v>
      </c>
      <c r="G41" s="61"/>
      <c r="H41" s="63"/>
    </row>
    <row r="42" spans="2:8" s="12" customFormat="1" ht="15" customHeight="1">
      <c r="B42" s="14" t="s">
        <v>64</v>
      </c>
      <c r="C42" s="14"/>
      <c r="D42" s="36">
        <v>0</v>
      </c>
      <c r="E42" s="21">
        <v>2251</v>
      </c>
      <c r="G42" s="62"/>
      <c r="H42" s="61"/>
    </row>
    <row r="43" spans="4:8" s="12" customFormat="1" ht="15" customHeight="1">
      <c r="D43" s="37" t="s">
        <v>1</v>
      </c>
      <c r="E43" s="38" t="s">
        <v>1</v>
      </c>
      <c r="G43" s="62"/>
      <c r="H43" s="61"/>
    </row>
    <row r="44" spans="4:8" s="12" customFormat="1" ht="15" customHeight="1">
      <c r="D44" s="39">
        <f>SUM(D40:D43)</f>
        <v>10310</v>
      </c>
      <c r="E44" s="40">
        <f>SUM(E40:E43)</f>
        <v>5228</v>
      </c>
      <c r="G44" s="62"/>
      <c r="H44" s="61"/>
    </row>
    <row r="45" spans="4:8" s="12" customFormat="1" ht="15" customHeight="1">
      <c r="D45" s="37" t="s">
        <v>1</v>
      </c>
      <c r="E45" s="38" t="s">
        <v>1</v>
      </c>
      <c r="H45" s="61"/>
    </row>
    <row r="46" spans="1:8" ht="15" customHeight="1">
      <c r="A46" s="12"/>
      <c r="B46" s="14" t="s">
        <v>82</v>
      </c>
      <c r="C46" s="14"/>
      <c r="D46" s="41"/>
      <c r="E46" s="21"/>
      <c r="H46" s="62"/>
    </row>
    <row r="47" spans="1:8" ht="15" customHeight="1">
      <c r="A47" s="12"/>
      <c r="B47" s="17" t="s">
        <v>43</v>
      </c>
      <c r="C47" s="17"/>
      <c r="D47" s="23">
        <v>21851</v>
      </c>
      <c r="E47" s="21">
        <v>26980</v>
      </c>
      <c r="G47" s="62"/>
      <c r="H47" s="63"/>
    </row>
    <row r="48" spans="1:8" ht="15" customHeight="1">
      <c r="A48" s="12"/>
      <c r="B48" s="35" t="s">
        <v>70</v>
      </c>
      <c r="C48" s="35"/>
      <c r="D48" s="20">
        <f>22440+329</f>
        <v>22769</v>
      </c>
      <c r="E48" s="21">
        <v>30087</v>
      </c>
      <c r="G48" s="62"/>
      <c r="H48" s="63"/>
    </row>
    <row r="49" spans="1:8" ht="15" customHeight="1">
      <c r="A49" s="12"/>
      <c r="B49" s="42" t="s">
        <v>94</v>
      </c>
      <c r="C49" s="42"/>
      <c r="D49" s="20">
        <v>60</v>
      </c>
      <c r="E49" s="21">
        <v>0</v>
      </c>
      <c r="G49" s="62"/>
      <c r="H49" s="61"/>
    </row>
    <row r="50" spans="1:8" ht="15" customHeight="1">
      <c r="A50" s="12"/>
      <c r="B50" s="13"/>
      <c r="C50" s="13"/>
      <c r="D50" s="18" t="s">
        <v>1</v>
      </c>
      <c r="E50" s="19" t="s">
        <v>1</v>
      </c>
      <c r="G50" s="62"/>
      <c r="H50" s="62"/>
    </row>
    <row r="51" spans="1:8" ht="15" customHeight="1">
      <c r="A51" s="12"/>
      <c r="B51" s="13"/>
      <c r="C51" s="13"/>
      <c r="D51" s="20">
        <f>SUM(D46:D50)</f>
        <v>44680</v>
      </c>
      <c r="E51" s="23">
        <f>SUM(E46:E50)</f>
        <v>57067</v>
      </c>
      <c r="F51" s="64"/>
      <c r="G51" s="62"/>
      <c r="H51" s="62"/>
    </row>
    <row r="52" spans="1:8" ht="15" customHeight="1">
      <c r="A52" s="12"/>
      <c r="B52" s="13"/>
      <c r="C52" s="13"/>
      <c r="D52" s="43" t="s">
        <v>1</v>
      </c>
      <c r="E52" s="44" t="s">
        <v>1</v>
      </c>
      <c r="G52" s="62"/>
      <c r="H52" s="62"/>
    </row>
    <row r="53" spans="1:8" ht="15" customHeight="1">
      <c r="A53" s="12"/>
      <c r="B53" s="13" t="s">
        <v>83</v>
      </c>
      <c r="C53" s="13"/>
      <c r="D53" s="20">
        <f>D44+D51</f>
        <v>54990</v>
      </c>
      <c r="E53" s="23">
        <f>E44+E51</f>
        <v>62295</v>
      </c>
      <c r="G53" s="62"/>
      <c r="H53" s="62"/>
    </row>
    <row r="54" spans="1:8" ht="15" customHeight="1">
      <c r="A54" s="12"/>
      <c r="B54" s="13"/>
      <c r="C54" s="13"/>
      <c r="D54" s="43" t="s">
        <v>1</v>
      </c>
      <c r="E54" s="44" t="s">
        <v>1</v>
      </c>
      <c r="G54" s="62"/>
      <c r="H54" s="62"/>
    </row>
    <row r="55" spans="1:8" ht="15" customHeight="1" thickBot="1">
      <c r="A55" s="12"/>
      <c r="B55" s="13" t="s">
        <v>84</v>
      </c>
      <c r="C55" s="13"/>
      <c r="D55" s="68">
        <f>D38+D53</f>
        <v>84929</v>
      </c>
      <c r="E55" s="69">
        <f>E38+E53</f>
        <v>103683</v>
      </c>
      <c r="G55" s="62"/>
      <c r="H55" s="62"/>
    </row>
    <row r="56" spans="1:8" ht="15" customHeight="1" thickTop="1">
      <c r="A56" s="12"/>
      <c r="D56" s="24"/>
      <c r="E56" s="25"/>
      <c r="G56" s="62"/>
      <c r="H56" s="62"/>
    </row>
    <row r="57" spans="2:8" s="12" customFormat="1" ht="15" customHeight="1">
      <c r="B57" s="45" t="s">
        <v>71</v>
      </c>
      <c r="C57" s="45"/>
      <c r="D57" s="24"/>
      <c r="E57" s="25"/>
      <c r="G57" s="62"/>
      <c r="H57" s="61"/>
    </row>
    <row r="58" spans="1:8" ht="15" customHeight="1" thickBot="1">
      <c r="A58" s="12"/>
      <c r="B58" s="45" t="s">
        <v>72</v>
      </c>
      <c r="D58" s="70">
        <f>D38/D30</f>
        <v>0.713512869399428</v>
      </c>
      <c r="E58" s="71">
        <f>E38/E30</f>
        <v>0.9863679694947569</v>
      </c>
      <c r="G58" s="62"/>
      <c r="H58" s="62"/>
    </row>
    <row r="59" spans="1:8" ht="15" customHeight="1" thickTop="1">
      <c r="A59" s="12"/>
      <c r="D59" s="24"/>
      <c r="E59" s="25"/>
      <c r="G59" s="62"/>
      <c r="H59" s="62"/>
    </row>
    <row r="60" spans="1:8" ht="15" customHeight="1">
      <c r="A60" s="12"/>
      <c r="D60" s="46"/>
      <c r="E60" s="25"/>
      <c r="G60" s="62"/>
      <c r="H60" s="62"/>
    </row>
    <row r="61" spans="1:8" ht="15" customHeight="1">
      <c r="A61" s="12"/>
      <c r="D61" s="46"/>
      <c r="E61" s="25"/>
      <c r="G61" s="62"/>
      <c r="H61" s="62"/>
    </row>
    <row r="62" spans="7:8" ht="15" customHeight="1">
      <c r="G62" s="62"/>
      <c r="H62" s="62"/>
    </row>
    <row r="63" spans="7:8" ht="15" customHeight="1">
      <c r="G63" s="62"/>
      <c r="H63" s="62"/>
    </row>
    <row r="64" spans="7:8" ht="15" customHeight="1">
      <c r="G64" s="62"/>
      <c r="H64" s="62"/>
    </row>
    <row r="65" spans="7:8" ht="15" customHeight="1">
      <c r="G65" s="62"/>
      <c r="H65" s="62"/>
    </row>
    <row r="66" spans="7:8" ht="15" customHeight="1">
      <c r="G66" s="62"/>
      <c r="H66" s="62"/>
    </row>
    <row r="67" ht="15" customHeight="1">
      <c r="H67" s="62"/>
    </row>
    <row r="68" ht="15" customHeight="1">
      <c r="H68" s="62"/>
    </row>
    <row r="69" ht="15" customHeight="1">
      <c r="H69" s="62"/>
    </row>
    <row r="70" ht="15" customHeight="1">
      <c r="H70" s="62"/>
    </row>
    <row r="71" ht="15" customHeight="1">
      <c r="H71" s="62"/>
    </row>
    <row r="72" ht="15" customHeight="1">
      <c r="H72" s="62"/>
    </row>
    <row r="73" ht="15" customHeight="1">
      <c r="H73" s="62"/>
    </row>
    <row r="74" ht="15" customHeight="1">
      <c r="H74" s="62"/>
    </row>
    <row r="75" ht="15" customHeight="1">
      <c r="H75" s="62"/>
    </row>
    <row r="76" ht="15" customHeight="1">
      <c r="H76" s="62"/>
    </row>
    <row r="77" ht="15" customHeight="1">
      <c r="H77" s="62"/>
    </row>
    <row r="78" ht="15" customHeight="1">
      <c r="H78" s="62"/>
    </row>
    <row r="79" ht="15" customHeight="1">
      <c r="H79" s="62"/>
    </row>
    <row r="80" ht="15" customHeight="1">
      <c r="H80" s="62"/>
    </row>
    <row r="81" ht="15" customHeight="1">
      <c r="H81" s="62"/>
    </row>
    <row r="82" ht="15" customHeight="1">
      <c r="H82" s="62"/>
    </row>
    <row r="83" ht="15" customHeight="1">
      <c r="H83" s="62"/>
    </row>
    <row r="84" ht="15" customHeight="1">
      <c r="H84" s="62"/>
    </row>
    <row r="85" ht="15" customHeight="1">
      <c r="H85" s="62"/>
    </row>
    <row r="86" ht="15" customHeight="1">
      <c r="H86" s="62"/>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sheetData>
  <mergeCells count="4">
    <mergeCell ref="A1:E1"/>
    <mergeCell ref="A2:E2"/>
    <mergeCell ref="A5:E5"/>
    <mergeCell ref="A4:E4"/>
  </mergeCells>
  <printOptions/>
  <pageMargins left="1" right="0.5" top="0.5" bottom="0.5" header="0.21" footer="0.21"/>
  <pageSetup horizontalDpi="600" verticalDpi="600" orientation="portrait" paperSize="9" scale="80" r:id="rId2"/>
  <headerFooter alignWithMargins="0">
    <oddFooter>&amp;RSection B1 - Page 3</oddFooter>
  </headerFooter>
  <drawing r:id="rId1"/>
</worksheet>
</file>

<file path=xl/worksheets/sheet4.xml><?xml version="1.0" encoding="utf-8"?>
<worksheet xmlns="http://schemas.openxmlformats.org/spreadsheetml/2006/main" xmlns:r="http://schemas.openxmlformats.org/officeDocument/2006/relationships">
  <dimension ref="A1:Q46"/>
  <sheetViews>
    <sheetView showGridLines="0" zoomScale="80" zoomScaleNormal="80" zoomScaleSheetLayoutView="80" workbookViewId="0" topLeftCell="A1">
      <pane ySplit="11" topLeftCell="BM36" activePane="bottomLeft" state="frozen"/>
      <selection pane="topLeft" activeCell="A1" sqref="A1"/>
      <selection pane="bottomLeft" activeCell="B41" sqref="B41"/>
    </sheetView>
  </sheetViews>
  <sheetFormatPr defaultColWidth="9.140625" defaultRowHeight="12.75"/>
  <cols>
    <col min="1" max="1" width="0.2890625" style="45" customWidth="1"/>
    <col min="2" max="2" width="32.00390625" style="45" customWidth="1"/>
    <col min="3" max="3" width="11.8515625" style="13" customWidth="1"/>
    <col min="4" max="4" width="0.85546875" style="13" customWidth="1"/>
    <col min="5" max="5" width="10.7109375" style="13" customWidth="1"/>
    <col min="6" max="6" width="0.85546875" style="13" customWidth="1"/>
    <col min="7" max="7" width="11.421875" style="13" hidden="1" customWidth="1"/>
    <col min="8" max="8" width="13.00390625" style="102" customWidth="1"/>
    <col min="9" max="9" width="0.9921875" style="102" customWidth="1"/>
    <col min="10" max="10" width="11.140625" style="13" customWidth="1"/>
    <col min="11" max="11" width="1.1484375" style="45" customWidth="1"/>
    <col min="12" max="12" width="10.421875" style="45" customWidth="1"/>
    <col min="13" max="13" width="0.85546875" style="45" customWidth="1"/>
    <col min="14" max="14" width="12.140625" style="45" customWidth="1"/>
    <col min="15" max="15" width="0.13671875" style="45" customWidth="1"/>
    <col min="16" max="16" width="11.7109375" style="45" customWidth="1"/>
    <col min="17" max="16384" width="9.140625" style="45" customWidth="1"/>
  </cols>
  <sheetData>
    <row r="1" spans="1:10" ht="16.5" customHeight="1">
      <c r="A1" s="175" t="s">
        <v>4</v>
      </c>
      <c r="B1" s="175"/>
      <c r="C1" s="175"/>
      <c r="D1" s="175"/>
      <c r="E1" s="175"/>
      <c r="F1" s="175"/>
      <c r="G1" s="175"/>
      <c r="H1" s="175"/>
      <c r="I1" s="175"/>
      <c r="J1" s="175"/>
    </row>
    <row r="2" spans="1:10" ht="10.5" customHeight="1">
      <c r="A2" s="176" t="s">
        <v>23</v>
      </c>
      <c r="B2" s="176"/>
      <c r="C2" s="176"/>
      <c r="D2" s="176"/>
      <c r="E2" s="103"/>
      <c r="F2" s="45"/>
      <c r="G2" s="45"/>
      <c r="H2" s="45"/>
      <c r="I2" s="45"/>
      <c r="J2" s="45"/>
    </row>
    <row r="3" spans="1:10" ht="14.25">
      <c r="A3" s="47"/>
      <c r="B3" s="47"/>
      <c r="C3" s="47"/>
      <c r="D3" s="47"/>
      <c r="E3" s="103"/>
      <c r="F3" s="45"/>
      <c r="G3" s="45"/>
      <c r="H3" s="45"/>
      <c r="I3" s="45"/>
      <c r="J3" s="45"/>
    </row>
    <row r="4" spans="1:10" ht="15">
      <c r="A4" s="104" t="s">
        <v>114</v>
      </c>
      <c r="B4" s="50"/>
      <c r="C4" s="50"/>
      <c r="D4" s="50"/>
      <c r="E4" s="50"/>
      <c r="F4" s="50"/>
      <c r="G4" s="50"/>
      <c r="H4" s="50"/>
      <c r="I4" s="50"/>
      <c r="J4" s="50"/>
    </row>
    <row r="5" spans="1:10" ht="15">
      <c r="A5" s="177" t="s">
        <v>24</v>
      </c>
      <c r="B5" s="177"/>
      <c r="C5" s="177"/>
      <c r="D5" s="177"/>
      <c r="E5" s="50"/>
      <c r="F5" s="50"/>
      <c r="G5" s="50"/>
      <c r="H5" s="50"/>
      <c r="I5" s="50"/>
      <c r="J5" s="50"/>
    </row>
    <row r="6" spans="1:10" ht="15">
      <c r="A6" s="48"/>
      <c r="B6" s="48"/>
      <c r="C6" s="48"/>
      <c r="D6" s="48"/>
      <c r="E6" s="50"/>
      <c r="F6" s="50"/>
      <c r="G6" s="50"/>
      <c r="H6" s="50"/>
      <c r="I6" s="50"/>
      <c r="J6" s="50"/>
    </row>
    <row r="7" spans="1:14" ht="15">
      <c r="A7" s="50"/>
      <c r="B7" s="50"/>
      <c r="C7" s="105" t="s">
        <v>85</v>
      </c>
      <c r="D7" s="50"/>
      <c r="E7" s="50"/>
      <c r="F7" s="50"/>
      <c r="G7" s="50"/>
      <c r="H7" s="50"/>
      <c r="I7" s="50"/>
      <c r="J7" s="50"/>
      <c r="L7" s="106" t="s">
        <v>58</v>
      </c>
      <c r="M7" s="106"/>
      <c r="N7" s="106" t="s">
        <v>12</v>
      </c>
    </row>
    <row r="8" spans="3:14" s="12" customFormat="1" ht="15" customHeight="1">
      <c r="C8" s="76"/>
      <c r="D8" s="76"/>
      <c r="E8" s="77" t="s">
        <v>55</v>
      </c>
      <c r="H8" s="107"/>
      <c r="I8" s="107"/>
      <c r="J8" s="13"/>
      <c r="L8" s="56" t="s">
        <v>59</v>
      </c>
      <c r="M8" s="56"/>
      <c r="N8" s="56" t="s">
        <v>60</v>
      </c>
    </row>
    <row r="9" spans="3:10" s="12" customFormat="1" ht="15" customHeight="1">
      <c r="C9" s="78" t="s">
        <v>44</v>
      </c>
      <c r="D9" s="78"/>
      <c r="E9" s="78" t="s">
        <v>56</v>
      </c>
      <c r="G9" s="77" t="s">
        <v>98</v>
      </c>
      <c r="H9" s="78" t="s">
        <v>53</v>
      </c>
      <c r="I9" s="79"/>
      <c r="J9" s="17" t="s">
        <v>45</v>
      </c>
    </row>
    <row r="10" spans="1:10" s="12" customFormat="1" ht="14.25">
      <c r="A10" s="60"/>
      <c r="B10" s="80"/>
      <c r="C10" s="78" t="s">
        <v>46</v>
      </c>
      <c r="D10" s="78"/>
      <c r="E10" s="78" t="s">
        <v>57</v>
      </c>
      <c r="G10" s="78" t="s">
        <v>57</v>
      </c>
      <c r="H10" s="78" t="s">
        <v>54</v>
      </c>
      <c r="I10" s="79"/>
      <c r="J10" s="78" t="s">
        <v>12</v>
      </c>
    </row>
    <row r="11" spans="2:14" s="12" customFormat="1" ht="14.25">
      <c r="B11" s="80"/>
      <c r="C11" s="56" t="s">
        <v>32</v>
      </c>
      <c r="D11" s="78"/>
      <c r="E11" s="56" t="s">
        <v>32</v>
      </c>
      <c r="G11" s="56" t="s">
        <v>32</v>
      </c>
      <c r="H11" s="56" t="s">
        <v>32</v>
      </c>
      <c r="I11" s="79"/>
      <c r="J11" s="56" t="s">
        <v>32</v>
      </c>
      <c r="L11" s="56" t="s">
        <v>32</v>
      </c>
      <c r="N11" s="56" t="s">
        <v>32</v>
      </c>
    </row>
    <row r="12" spans="1:10" ht="14.25">
      <c r="A12" s="12"/>
      <c r="B12" s="13"/>
      <c r="C12" s="81"/>
      <c r="D12" s="81"/>
      <c r="E12" s="82"/>
      <c r="F12" s="82"/>
      <c r="G12" s="82"/>
      <c r="H12" s="15"/>
      <c r="I12" s="15"/>
      <c r="J12" s="82"/>
    </row>
    <row r="13" spans="1:14" ht="14.25">
      <c r="A13" s="60"/>
      <c r="B13" s="83" t="s">
        <v>50</v>
      </c>
      <c r="C13" s="84">
        <v>41960</v>
      </c>
      <c r="D13" s="84"/>
      <c r="E13" s="84">
        <v>-257</v>
      </c>
      <c r="F13" s="84"/>
      <c r="G13" s="84">
        <v>0</v>
      </c>
      <c r="H13" s="84">
        <v>3406</v>
      </c>
      <c r="I13" s="84"/>
      <c r="J13" s="84">
        <f>SUM(C13:H13)</f>
        <v>45109</v>
      </c>
      <c r="K13" s="108"/>
      <c r="L13" s="108">
        <v>662</v>
      </c>
      <c r="M13" s="108"/>
      <c r="N13" s="108">
        <f>J13+L13</f>
        <v>45771</v>
      </c>
    </row>
    <row r="14" spans="1:14" ht="14.25">
      <c r="A14" s="60"/>
      <c r="B14" s="83"/>
      <c r="C14" s="84"/>
      <c r="D14" s="84"/>
      <c r="E14" s="84"/>
      <c r="F14" s="84"/>
      <c r="G14" s="84"/>
      <c r="H14" s="84"/>
      <c r="I14" s="84"/>
      <c r="J14" s="84"/>
      <c r="K14" s="108"/>
      <c r="L14" s="108"/>
      <c r="M14" s="108"/>
      <c r="N14" s="108"/>
    </row>
    <row r="15" spans="1:15" ht="14.25">
      <c r="A15" s="60"/>
      <c r="B15" s="80" t="s">
        <v>102</v>
      </c>
      <c r="C15" s="118">
        <v>0</v>
      </c>
      <c r="D15" s="85"/>
      <c r="E15" s="163">
        <v>-99</v>
      </c>
      <c r="F15" s="85"/>
      <c r="G15" s="85">
        <v>0</v>
      </c>
      <c r="H15" s="85">
        <v>0</v>
      </c>
      <c r="I15" s="85"/>
      <c r="J15" s="164">
        <f>SUM(C15:H15)</f>
        <v>-99</v>
      </c>
      <c r="K15" s="109"/>
      <c r="L15" s="109">
        <v>0</v>
      </c>
      <c r="M15" s="109"/>
      <c r="N15" s="109">
        <f>J15+L15</f>
        <v>-99</v>
      </c>
      <c r="O15" s="110"/>
    </row>
    <row r="16" spans="1:15" ht="14.25">
      <c r="A16" s="60"/>
      <c r="B16" s="86"/>
      <c r="C16" s="165"/>
      <c r="D16" s="90"/>
      <c r="E16" s="91"/>
      <c r="F16" s="90"/>
      <c r="G16" s="90"/>
      <c r="H16" s="90"/>
      <c r="I16" s="90"/>
      <c r="J16" s="92"/>
      <c r="K16" s="113"/>
      <c r="L16" s="113"/>
      <c r="M16" s="113"/>
      <c r="N16" s="113"/>
      <c r="O16" s="114"/>
    </row>
    <row r="17" spans="1:15" ht="14.25">
      <c r="A17" s="60"/>
      <c r="B17" s="80"/>
      <c r="C17" s="119"/>
      <c r="D17" s="87"/>
      <c r="E17" s="88"/>
      <c r="F17" s="87"/>
      <c r="G17" s="87"/>
      <c r="H17" s="87"/>
      <c r="I17" s="87"/>
      <c r="J17" s="89"/>
      <c r="K17" s="111"/>
      <c r="L17" s="111"/>
      <c r="M17" s="111"/>
      <c r="N17" s="111"/>
      <c r="O17" s="112"/>
    </row>
    <row r="18" spans="1:15" ht="14.25">
      <c r="A18" s="60"/>
      <c r="B18" s="17" t="s">
        <v>103</v>
      </c>
      <c r="C18" s="120">
        <v>0</v>
      </c>
      <c r="D18" s="87"/>
      <c r="E18" s="111">
        <v>0</v>
      </c>
      <c r="F18" s="87"/>
      <c r="G18" s="87">
        <v>0</v>
      </c>
      <c r="H18" s="88">
        <v>-3684</v>
      </c>
      <c r="I18" s="87"/>
      <c r="J18" s="89">
        <f>SUM(C18:H18)</f>
        <v>-3684</v>
      </c>
      <c r="K18" s="111"/>
      <c r="L18" s="111">
        <v>-601</v>
      </c>
      <c r="M18" s="111"/>
      <c r="N18" s="111">
        <f>J18+L18</f>
        <v>-4285</v>
      </c>
      <c r="O18" s="112"/>
    </row>
    <row r="19" spans="1:15" ht="14.25">
      <c r="A19" s="60"/>
      <c r="B19" s="17"/>
      <c r="C19" s="121"/>
      <c r="D19" s="90"/>
      <c r="E19" s="113"/>
      <c r="F19" s="90"/>
      <c r="G19" s="90"/>
      <c r="H19" s="91"/>
      <c r="I19" s="90"/>
      <c r="J19" s="92"/>
      <c r="K19" s="113"/>
      <c r="L19" s="113"/>
      <c r="M19" s="113"/>
      <c r="N19" s="113"/>
      <c r="O19" s="114"/>
    </row>
    <row r="20" spans="1:15" ht="14.25">
      <c r="A20" s="60"/>
      <c r="B20" s="35" t="s">
        <v>104</v>
      </c>
      <c r="C20" s="34"/>
      <c r="D20" s="93"/>
      <c r="E20" s="34"/>
      <c r="F20" s="93"/>
      <c r="G20" s="93"/>
      <c r="H20" s="34"/>
      <c r="I20" s="93"/>
      <c r="J20" s="34"/>
      <c r="K20" s="115"/>
      <c r="L20" s="34"/>
      <c r="M20" s="115"/>
      <c r="N20" s="34"/>
      <c r="O20" s="116"/>
    </row>
    <row r="21" spans="1:15" ht="14.25">
      <c r="A21" s="60"/>
      <c r="B21" s="35" t="s">
        <v>105</v>
      </c>
      <c r="C21" s="34">
        <f>SUM(C16:C20)</f>
        <v>0</v>
      </c>
      <c r="D21" s="93"/>
      <c r="E21" s="34">
        <f>SUM(E15:E20)</f>
        <v>-99</v>
      </c>
      <c r="F21" s="93"/>
      <c r="G21" s="93"/>
      <c r="H21" s="34">
        <f>SUM(H16:H20)</f>
        <v>-3684</v>
      </c>
      <c r="I21" s="93"/>
      <c r="J21" s="34">
        <f>SUM(J15:J18)</f>
        <v>-3783</v>
      </c>
      <c r="K21" s="115"/>
      <c r="L21" s="34">
        <f>SUM(L16:L20)</f>
        <v>-601</v>
      </c>
      <c r="M21" s="115"/>
      <c r="N21" s="34">
        <f>SUM(N15:N18)</f>
        <v>-4384</v>
      </c>
      <c r="O21" s="116"/>
    </row>
    <row r="22" spans="1:16" ht="14.25">
      <c r="A22" s="12"/>
      <c r="B22" s="17"/>
      <c r="C22" s="94" t="s">
        <v>1</v>
      </c>
      <c r="D22" s="95" t="s">
        <v>45</v>
      </c>
      <c r="E22" s="94" t="s">
        <v>1</v>
      </c>
      <c r="F22" s="94"/>
      <c r="G22" s="94" t="s">
        <v>1</v>
      </c>
      <c r="H22" s="94" t="s">
        <v>1</v>
      </c>
      <c r="I22" s="95" t="s">
        <v>45</v>
      </c>
      <c r="J22" s="94" t="s">
        <v>1</v>
      </c>
      <c r="K22" s="108"/>
      <c r="L22" s="94" t="s">
        <v>1</v>
      </c>
      <c r="M22" s="108"/>
      <c r="N22" s="94" t="s">
        <v>1</v>
      </c>
      <c r="P22" s="64"/>
    </row>
    <row r="23" spans="1:14" ht="14.25">
      <c r="A23" s="12"/>
      <c r="B23" s="13" t="s">
        <v>115</v>
      </c>
      <c r="C23" s="96">
        <f>+C13+C21</f>
        <v>41960</v>
      </c>
      <c r="D23" s="97"/>
      <c r="E23" s="96">
        <f>+E13+E21</f>
        <v>-356</v>
      </c>
      <c r="F23" s="96"/>
      <c r="G23" s="96">
        <f>G20+G13</f>
        <v>0</v>
      </c>
      <c r="H23" s="96">
        <f>+H13+H21</f>
        <v>-278</v>
      </c>
      <c r="I23" s="97"/>
      <c r="J23" s="96">
        <f>+J13+J21</f>
        <v>41326</v>
      </c>
      <c r="K23" s="108"/>
      <c r="L23" s="96">
        <f>+L13+L21</f>
        <v>61</v>
      </c>
      <c r="M23" s="108"/>
      <c r="N23" s="96">
        <f>+N13+N21</f>
        <v>41387</v>
      </c>
    </row>
    <row r="24" spans="1:14" ht="14.25">
      <c r="A24" s="12"/>
      <c r="B24" s="13"/>
      <c r="C24" s="94" t="s">
        <v>2</v>
      </c>
      <c r="D24" s="95" t="s">
        <v>45</v>
      </c>
      <c r="E24" s="94" t="s">
        <v>2</v>
      </c>
      <c r="F24" s="94"/>
      <c r="G24" s="94" t="s">
        <v>2</v>
      </c>
      <c r="H24" s="94" t="s">
        <v>2</v>
      </c>
      <c r="I24" s="95" t="s">
        <v>45</v>
      </c>
      <c r="J24" s="94" t="s">
        <v>2</v>
      </c>
      <c r="K24" s="108"/>
      <c r="L24" s="94" t="s">
        <v>2</v>
      </c>
      <c r="M24" s="108"/>
      <c r="N24" s="94" t="s">
        <v>2</v>
      </c>
    </row>
    <row r="25" spans="1:14" ht="14.25">
      <c r="A25" s="12"/>
      <c r="B25" s="13"/>
      <c r="C25" s="96"/>
      <c r="D25" s="97"/>
      <c r="E25" s="96"/>
      <c r="F25" s="97"/>
      <c r="G25" s="96"/>
      <c r="H25" s="96"/>
      <c r="I25" s="97"/>
      <c r="J25" s="96"/>
      <c r="K25" s="108"/>
      <c r="L25" s="108"/>
      <c r="M25" s="108"/>
      <c r="N25" s="108"/>
    </row>
    <row r="26" spans="1:14" ht="14.25">
      <c r="A26" s="12"/>
      <c r="B26" s="83" t="s">
        <v>99</v>
      </c>
      <c r="C26" s="96">
        <v>41960</v>
      </c>
      <c r="D26" s="97"/>
      <c r="E26" s="96">
        <v>-356</v>
      </c>
      <c r="F26" s="97">
        <v>-277</v>
      </c>
      <c r="G26" s="97">
        <v>0</v>
      </c>
      <c r="H26" s="84">
        <f>H23</f>
        <v>-278</v>
      </c>
      <c r="I26" s="97"/>
      <c r="J26" s="84">
        <f>C26+E26+H26</f>
        <v>41326</v>
      </c>
      <c r="K26" s="108"/>
      <c r="L26" s="108">
        <v>61</v>
      </c>
      <c r="M26" s="108"/>
      <c r="N26" s="108">
        <f>J26+L26</f>
        <v>41387</v>
      </c>
    </row>
    <row r="27" spans="1:14" ht="14.25">
      <c r="A27" s="12"/>
      <c r="B27" s="98"/>
      <c r="C27" s="97"/>
      <c r="D27" s="97"/>
      <c r="E27" s="97"/>
      <c r="F27" s="97"/>
      <c r="G27" s="97"/>
      <c r="H27" s="97"/>
      <c r="I27" s="97"/>
      <c r="J27" s="97"/>
      <c r="K27" s="108"/>
      <c r="L27" s="108"/>
      <c r="M27" s="108"/>
      <c r="N27" s="108"/>
    </row>
    <row r="28" spans="1:14" ht="14.25">
      <c r="A28" s="12"/>
      <c r="B28" s="13" t="s">
        <v>117</v>
      </c>
      <c r="C28" s="118"/>
      <c r="D28" s="85"/>
      <c r="E28" s="85"/>
      <c r="F28" s="85"/>
      <c r="G28" s="85"/>
      <c r="H28" s="85"/>
      <c r="I28" s="85"/>
      <c r="J28" s="164">
        <f>SUM(C28:H28)</f>
        <v>0</v>
      </c>
      <c r="K28" s="109"/>
      <c r="L28" s="109">
        <v>-61</v>
      </c>
      <c r="M28" s="109"/>
      <c r="N28" s="171">
        <f>J28+L28</f>
        <v>-61</v>
      </c>
    </row>
    <row r="29" spans="2:14" s="12" customFormat="1" ht="14.25">
      <c r="B29" s="80" t="s">
        <v>47</v>
      </c>
      <c r="C29" s="119"/>
      <c r="D29" s="87"/>
      <c r="E29" s="87"/>
      <c r="F29" s="87"/>
      <c r="G29" s="87"/>
      <c r="H29" s="87"/>
      <c r="I29" s="87"/>
      <c r="J29" s="87"/>
      <c r="K29" s="111"/>
      <c r="L29" s="111"/>
      <c r="M29" s="111"/>
      <c r="N29" s="172"/>
    </row>
    <row r="30" spans="2:14" s="12" customFormat="1" ht="14.25">
      <c r="B30" s="86" t="s">
        <v>48</v>
      </c>
      <c r="C30" s="119">
        <v>0</v>
      </c>
      <c r="D30" s="87"/>
      <c r="E30" s="88">
        <v>356</v>
      </c>
      <c r="F30" s="87"/>
      <c r="G30" s="87"/>
      <c r="H30" s="87">
        <v>0</v>
      </c>
      <c r="I30" s="87"/>
      <c r="J30" s="89">
        <f>SUM(C30:H30)</f>
        <v>356</v>
      </c>
      <c r="K30" s="111"/>
      <c r="L30" s="111"/>
      <c r="M30" s="111"/>
      <c r="N30" s="172">
        <f>J30+L30</f>
        <v>356</v>
      </c>
    </row>
    <row r="31" spans="2:14" s="12" customFormat="1" ht="14.25" customHeight="1">
      <c r="B31" s="86"/>
      <c r="C31" s="119"/>
      <c r="D31" s="87"/>
      <c r="E31" s="88"/>
      <c r="F31" s="87"/>
      <c r="G31" s="87"/>
      <c r="H31" s="87"/>
      <c r="I31" s="87"/>
      <c r="J31" s="89"/>
      <c r="K31" s="111"/>
      <c r="L31" s="111"/>
      <c r="M31" s="111"/>
      <c r="N31" s="172"/>
    </row>
    <row r="32" spans="1:15" ht="14.25">
      <c r="A32" s="12"/>
      <c r="B32" s="17" t="s">
        <v>52</v>
      </c>
      <c r="C32" s="120">
        <v>0</v>
      </c>
      <c r="D32" s="87"/>
      <c r="E32" s="111">
        <v>0</v>
      </c>
      <c r="F32" s="87"/>
      <c r="G32" s="87">
        <v>0</v>
      </c>
      <c r="H32" s="99">
        <v>-11743</v>
      </c>
      <c r="I32" s="87"/>
      <c r="J32" s="89">
        <f>SUM(C32:H32)</f>
        <v>-11743</v>
      </c>
      <c r="K32" s="111"/>
      <c r="L32" s="111">
        <v>0</v>
      </c>
      <c r="M32" s="111"/>
      <c r="N32" s="172">
        <f>J32+L32</f>
        <v>-11743</v>
      </c>
      <c r="O32" s="12"/>
    </row>
    <row r="33" spans="1:15" ht="16.5" customHeight="1">
      <c r="A33" s="12"/>
      <c r="B33" s="17"/>
      <c r="C33" s="121"/>
      <c r="D33" s="90"/>
      <c r="E33" s="113"/>
      <c r="F33" s="90"/>
      <c r="G33" s="90"/>
      <c r="H33" s="91"/>
      <c r="I33" s="90"/>
      <c r="J33" s="92"/>
      <c r="K33" s="113"/>
      <c r="L33" s="113"/>
      <c r="M33" s="113"/>
      <c r="N33" s="173"/>
      <c r="O33" s="12"/>
    </row>
    <row r="34" spans="1:15" s="116" customFormat="1" ht="14.25">
      <c r="A34" s="117"/>
      <c r="B34" s="35" t="s">
        <v>91</v>
      </c>
      <c r="C34" s="34">
        <f>SUM(C29:C33)</f>
        <v>0</v>
      </c>
      <c r="D34" s="93"/>
      <c r="E34" s="34">
        <f>SUM(E29:E33)</f>
        <v>356</v>
      </c>
      <c r="F34" s="34"/>
      <c r="G34" s="34">
        <f>SUM(G29:G33)</f>
        <v>0</v>
      </c>
      <c r="H34" s="34">
        <f>SUM(H28:H33)</f>
        <v>-11743</v>
      </c>
      <c r="I34" s="93"/>
      <c r="J34" s="34">
        <f>SUM(J28:J33)</f>
        <v>-11387</v>
      </c>
      <c r="K34" s="115"/>
      <c r="L34" s="34">
        <f>SUM(L28:L33)</f>
        <v>-61</v>
      </c>
      <c r="M34" s="115"/>
      <c r="N34" s="34">
        <f>SUM(N28:N33)</f>
        <v>-11448</v>
      </c>
      <c r="O34" s="117"/>
    </row>
    <row r="35" spans="1:15" ht="14.25">
      <c r="A35" s="12"/>
      <c r="B35" s="17"/>
      <c r="C35" s="94" t="s">
        <v>1</v>
      </c>
      <c r="D35" s="95" t="s">
        <v>45</v>
      </c>
      <c r="E35" s="94" t="s">
        <v>1</v>
      </c>
      <c r="F35" s="95"/>
      <c r="G35" s="94" t="s">
        <v>1</v>
      </c>
      <c r="H35" s="94" t="s">
        <v>1</v>
      </c>
      <c r="I35" s="95" t="s">
        <v>45</v>
      </c>
      <c r="J35" s="94" t="s">
        <v>1</v>
      </c>
      <c r="K35" s="108"/>
      <c r="L35" s="94" t="s">
        <v>1</v>
      </c>
      <c r="M35" s="108"/>
      <c r="N35" s="94" t="s">
        <v>1</v>
      </c>
      <c r="O35" s="12"/>
    </row>
    <row r="36" spans="1:17" ht="14.25">
      <c r="A36" s="12"/>
      <c r="B36" s="13" t="s">
        <v>116</v>
      </c>
      <c r="C36" s="28">
        <f>C26+C34</f>
        <v>41960</v>
      </c>
      <c r="D36" s="97"/>
      <c r="E36" s="28">
        <f>E26+E34</f>
        <v>0</v>
      </c>
      <c r="F36" s="97"/>
      <c r="G36" s="28">
        <f>G26+G34</f>
        <v>0</v>
      </c>
      <c r="H36" s="28">
        <f>H26+H34</f>
        <v>-12021</v>
      </c>
      <c r="I36" s="97"/>
      <c r="J36" s="28">
        <f>J26+J34</f>
        <v>29939</v>
      </c>
      <c r="K36" s="108"/>
      <c r="L36" s="28">
        <f>L26+L34</f>
        <v>0</v>
      </c>
      <c r="M36" s="108"/>
      <c r="N36" s="28">
        <f>N26+N34</f>
        <v>29939</v>
      </c>
      <c r="Q36" s="64"/>
    </row>
    <row r="37" spans="1:14" ht="14.25">
      <c r="A37" s="12"/>
      <c r="B37" s="14"/>
      <c r="C37" s="94" t="s">
        <v>2</v>
      </c>
      <c r="D37" s="95" t="s">
        <v>45</v>
      </c>
      <c r="E37" s="94" t="s">
        <v>2</v>
      </c>
      <c r="F37" s="95"/>
      <c r="G37" s="94" t="s">
        <v>2</v>
      </c>
      <c r="H37" s="94" t="s">
        <v>2</v>
      </c>
      <c r="I37" s="95" t="s">
        <v>45</v>
      </c>
      <c r="J37" s="94" t="s">
        <v>2</v>
      </c>
      <c r="K37" s="108"/>
      <c r="L37" s="94" t="s">
        <v>2</v>
      </c>
      <c r="M37" s="108"/>
      <c r="N37" s="94" t="s">
        <v>2</v>
      </c>
    </row>
    <row r="38" spans="1:14" ht="14.25">
      <c r="A38" s="12"/>
      <c r="C38" s="28"/>
      <c r="D38" s="97"/>
      <c r="E38" s="28"/>
      <c r="F38" s="97"/>
      <c r="G38" s="97"/>
      <c r="H38" s="96"/>
      <c r="I38" s="97"/>
      <c r="J38" s="100"/>
      <c r="K38" s="108"/>
      <c r="L38" s="108"/>
      <c r="M38" s="108"/>
      <c r="N38" s="108"/>
    </row>
    <row r="39" spans="3:14" ht="14.25">
      <c r="C39" s="101"/>
      <c r="D39" s="101"/>
      <c r="E39" s="101"/>
      <c r="F39" s="101"/>
      <c r="G39" s="101"/>
      <c r="H39" s="101"/>
      <c r="I39" s="101"/>
      <c r="J39" s="101"/>
      <c r="K39" s="108"/>
      <c r="L39" s="108"/>
      <c r="M39" s="108"/>
      <c r="N39" s="108"/>
    </row>
    <row r="40" spans="3:14" ht="14.25">
      <c r="C40" s="101"/>
      <c r="D40" s="101"/>
      <c r="E40" s="101"/>
      <c r="F40" s="101"/>
      <c r="G40" s="101"/>
      <c r="H40" s="101"/>
      <c r="I40" s="101"/>
      <c r="J40" s="101"/>
      <c r="K40" s="108"/>
      <c r="L40" s="108"/>
      <c r="M40" s="108"/>
      <c r="N40" s="108"/>
    </row>
    <row r="41" spans="3:14" ht="14.25">
      <c r="C41" s="101"/>
      <c r="D41" s="101"/>
      <c r="E41" s="101"/>
      <c r="F41" s="101"/>
      <c r="G41" s="101"/>
      <c r="H41" s="101"/>
      <c r="I41" s="101"/>
      <c r="J41" s="101"/>
      <c r="K41" s="108"/>
      <c r="L41" s="108"/>
      <c r="M41" s="108"/>
      <c r="N41" s="108"/>
    </row>
    <row r="42" spans="3:14" ht="14.25">
      <c r="C42" s="101"/>
      <c r="D42" s="101"/>
      <c r="E42" s="101"/>
      <c r="F42" s="101"/>
      <c r="G42" s="101"/>
      <c r="H42" s="101"/>
      <c r="I42" s="101"/>
      <c r="J42" s="101"/>
      <c r="K42" s="108"/>
      <c r="L42" s="108"/>
      <c r="M42" s="108"/>
      <c r="N42" s="108"/>
    </row>
    <row r="43" spans="3:14" ht="14.25">
      <c r="C43" s="101"/>
      <c r="D43" s="101"/>
      <c r="E43" s="101"/>
      <c r="F43" s="101"/>
      <c r="G43" s="101"/>
      <c r="H43" s="101"/>
      <c r="I43" s="101"/>
      <c r="J43" s="101"/>
      <c r="K43" s="108"/>
      <c r="L43" s="108"/>
      <c r="M43" s="108"/>
      <c r="N43" s="108"/>
    </row>
    <row r="44" spans="3:14" ht="14.25">
      <c r="C44" s="101"/>
      <c r="D44" s="101"/>
      <c r="E44" s="101"/>
      <c r="F44" s="101"/>
      <c r="G44" s="101"/>
      <c r="H44" s="101"/>
      <c r="I44" s="101"/>
      <c r="J44" s="101"/>
      <c r="K44" s="108"/>
      <c r="L44" s="108"/>
      <c r="M44" s="108"/>
      <c r="N44" s="108"/>
    </row>
    <row r="45" spans="3:14" ht="14.25">
      <c r="C45" s="101"/>
      <c r="D45" s="101"/>
      <c r="E45" s="101"/>
      <c r="F45" s="101"/>
      <c r="G45" s="101"/>
      <c r="H45" s="101"/>
      <c r="I45" s="101"/>
      <c r="J45" s="101"/>
      <c r="K45" s="108"/>
      <c r="L45" s="108"/>
      <c r="M45" s="108"/>
      <c r="N45" s="108"/>
    </row>
    <row r="46" spans="3:14" ht="14.25">
      <c r="C46" s="101"/>
      <c r="D46" s="101"/>
      <c r="E46" s="101"/>
      <c r="F46" s="101"/>
      <c r="G46" s="101"/>
      <c r="H46" s="101"/>
      <c r="I46" s="101"/>
      <c r="J46" s="101"/>
      <c r="K46" s="108"/>
      <c r="L46" s="108"/>
      <c r="M46" s="108"/>
      <c r="N46" s="108"/>
    </row>
  </sheetData>
  <mergeCells count="3">
    <mergeCell ref="A1:J1"/>
    <mergeCell ref="A2:D2"/>
    <mergeCell ref="A5:D5"/>
  </mergeCells>
  <printOptions horizontalCentered="1"/>
  <pageMargins left="0.53" right="0.2" top="0.5" bottom="0.5" header="0.21" footer="0.21"/>
  <pageSetup horizontalDpi="600" verticalDpi="600" orientation="portrait" paperSize="9" scale="80" r:id="rId2"/>
  <headerFooter alignWithMargins="0">
    <oddFooter>&amp;RSection B1 - Page  5</oddFooter>
  </headerFooter>
  <drawing r:id="rId1"/>
</worksheet>
</file>

<file path=xl/worksheets/sheet5.xml><?xml version="1.0" encoding="utf-8"?>
<worksheet xmlns="http://schemas.openxmlformats.org/spreadsheetml/2006/main" xmlns:r="http://schemas.openxmlformats.org/officeDocument/2006/relationships">
  <dimension ref="A1:G32"/>
  <sheetViews>
    <sheetView showGridLines="0" zoomScale="80" zoomScaleNormal="80" workbookViewId="0" topLeftCell="A1">
      <selection activeCell="E3" sqref="E3"/>
    </sheetView>
  </sheetViews>
  <sheetFormatPr defaultColWidth="9.140625" defaultRowHeight="12.75"/>
  <cols>
    <col min="1" max="1" width="2.140625" style="11" customWidth="1"/>
    <col min="2" max="2" width="60.00390625" style="11" customWidth="1"/>
    <col min="3" max="3" width="12.7109375" style="11" customWidth="1"/>
    <col min="4" max="4" width="15.140625" style="75" customWidth="1"/>
    <col min="5" max="5" width="19.28125" style="135" customWidth="1"/>
    <col min="6" max="16384" width="9.140625" style="11" customWidth="1"/>
  </cols>
  <sheetData>
    <row r="1" spans="1:5" ht="16.5" customHeight="1">
      <c r="A1" s="179" t="s">
        <v>4</v>
      </c>
      <c r="B1" s="179"/>
      <c r="C1" s="179"/>
      <c r="D1" s="179"/>
      <c r="E1" s="179"/>
    </row>
    <row r="2" spans="1:5" ht="10.5" customHeight="1">
      <c r="A2" s="180" t="s">
        <v>23</v>
      </c>
      <c r="B2" s="180"/>
      <c r="C2" s="180"/>
      <c r="D2" s="180"/>
      <c r="E2" s="180"/>
    </row>
    <row r="3" spans="1:5" ht="15">
      <c r="A3" s="122"/>
      <c r="B3" s="122"/>
      <c r="C3" s="122"/>
      <c r="D3" s="72"/>
      <c r="E3" s="122"/>
    </row>
    <row r="4" spans="1:5" ht="15">
      <c r="A4" s="123" t="s">
        <v>113</v>
      </c>
      <c r="B4" s="123"/>
      <c r="C4" s="123"/>
      <c r="D4" s="124"/>
      <c r="E4" s="123"/>
    </row>
    <row r="5" spans="1:5" ht="15">
      <c r="A5" s="181" t="s">
        <v>24</v>
      </c>
      <c r="B5" s="181"/>
      <c r="C5" s="181"/>
      <c r="D5" s="181"/>
      <c r="E5" s="181"/>
    </row>
    <row r="6" spans="1:5" ht="15">
      <c r="A6" s="125"/>
      <c r="B6" s="125"/>
      <c r="C6" s="125"/>
      <c r="D6" s="73"/>
      <c r="E6" s="125"/>
    </row>
    <row r="7" spans="4:5" s="6" customFormat="1" ht="15">
      <c r="D7" s="126" t="s">
        <v>25</v>
      </c>
      <c r="E7" s="7" t="s">
        <v>26</v>
      </c>
    </row>
    <row r="8" spans="4:5" s="6" customFormat="1" ht="15">
      <c r="D8" s="126" t="s">
        <v>27</v>
      </c>
      <c r="E8" s="7" t="s">
        <v>28</v>
      </c>
    </row>
    <row r="9" spans="4:5" s="6" customFormat="1" ht="15">
      <c r="D9" s="126" t="s">
        <v>30</v>
      </c>
      <c r="E9" s="7" t="s">
        <v>31</v>
      </c>
    </row>
    <row r="10" spans="4:5" s="6" customFormat="1" ht="15">
      <c r="D10" s="127" t="str">
        <f>'Bursa-IS OK'!E11</f>
        <v>31/12/2007</v>
      </c>
      <c r="E10" s="128" t="str">
        <f>'Bursa-IS OK'!F11</f>
        <v>31/12/2006</v>
      </c>
    </row>
    <row r="11" spans="4:5" s="6" customFormat="1" ht="15">
      <c r="D11" s="74" t="s">
        <v>32</v>
      </c>
      <c r="E11" s="7" t="s">
        <v>32</v>
      </c>
    </row>
    <row r="12" spans="1:5" s="6" customFormat="1" ht="15">
      <c r="A12" s="129"/>
      <c r="B12" s="4"/>
      <c r="C12" s="4"/>
      <c r="D12" s="10"/>
      <c r="E12" s="130"/>
    </row>
    <row r="13" spans="1:5" ht="15">
      <c r="A13" s="6"/>
      <c r="B13" s="8" t="s">
        <v>68</v>
      </c>
      <c r="C13" s="8"/>
      <c r="D13" s="153">
        <v>-1742</v>
      </c>
      <c r="E13" s="154">
        <v>5309</v>
      </c>
    </row>
    <row r="14" spans="1:5" ht="15">
      <c r="A14" s="6"/>
      <c r="B14" s="3"/>
      <c r="C14" s="3"/>
      <c r="D14" s="155"/>
      <c r="E14" s="156"/>
    </row>
    <row r="15" spans="1:5" ht="15">
      <c r="A15" s="6"/>
      <c r="B15" s="8" t="s">
        <v>5</v>
      </c>
      <c r="C15" s="8"/>
      <c r="D15" s="157">
        <v>2008</v>
      </c>
      <c r="E15" s="158">
        <v>-6392</v>
      </c>
    </row>
    <row r="16" spans="1:5" ht="15">
      <c r="A16" s="6"/>
      <c r="B16" s="5"/>
      <c r="C16" s="5"/>
      <c r="D16" s="155"/>
      <c r="E16" s="156"/>
    </row>
    <row r="17" spans="1:5" ht="15">
      <c r="A17" s="6"/>
      <c r="B17" s="8" t="s">
        <v>69</v>
      </c>
      <c r="C17" s="8"/>
      <c r="D17" s="159">
        <v>1220</v>
      </c>
      <c r="E17" s="160">
        <v>-2501</v>
      </c>
    </row>
    <row r="18" spans="1:5" ht="15">
      <c r="A18" s="6"/>
      <c r="B18" s="3"/>
      <c r="C18" s="3"/>
      <c r="D18" s="157"/>
      <c r="E18" s="158"/>
    </row>
    <row r="19" spans="1:5" ht="15">
      <c r="A19" s="6"/>
      <c r="B19" s="8" t="s">
        <v>6</v>
      </c>
      <c r="C19" s="8"/>
      <c r="D19" s="155">
        <f>D13+D15+D17</f>
        <v>1486</v>
      </c>
      <c r="E19" s="155">
        <f>E13+E15+E17</f>
        <v>-3584</v>
      </c>
    </row>
    <row r="20" spans="1:5" ht="15">
      <c r="A20" s="6"/>
      <c r="B20" s="9" t="s">
        <v>0</v>
      </c>
      <c r="C20" s="9"/>
      <c r="D20" s="155">
        <v>0</v>
      </c>
      <c r="E20" s="156">
        <v>604</v>
      </c>
    </row>
    <row r="21" spans="1:5" ht="15">
      <c r="A21" s="6"/>
      <c r="B21" s="3" t="s">
        <v>7</v>
      </c>
      <c r="C21" s="3"/>
      <c r="D21" s="155">
        <f>E22</f>
        <v>-5853</v>
      </c>
      <c r="E21" s="156">
        <v>-2873</v>
      </c>
    </row>
    <row r="22" spans="1:5" ht="15.75" thickBot="1">
      <c r="A22" s="6"/>
      <c r="B22" s="3" t="s">
        <v>8</v>
      </c>
      <c r="C22" s="3"/>
      <c r="D22" s="161">
        <f>SUM(D19:D21)</f>
        <v>-4367</v>
      </c>
      <c r="E22" s="162">
        <f>SUM(E19:E21)</f>
        <v>-5853</v>
      </c>
    </row>
    <row r="23" spans="1:5" ht="15.75" thickTop="1">
      <c r="A23" s="6"/>
      <c r="B23" s="3"/>
      <c r="C23" s="3"/>
      <c r="D23" s="155"/>
      <c r="E23" s="156"/>
    </row>
    <row r="24" spans="1:5" ht="15">
      <c r="A24" s="6"/>
      <c r="B24" s="3" t="s">
        <v>9</v>
      </c>
      <c r="C24" s="3"/>
      <c r="D24" s="157"/>
      <c r="E24" s="158"/>
    </row>
    <row r="25" spans="1:5" ht="15">
      <c r="A25" s="6"/>
      <c r="B25" s="3" t="s">
        <v>112</v>
      </c>
      <c r="C25" s="3"/>
      <c r="D25" s="157">
        <v>277</v>
      </c>
      <c r="E25" s="158">
        <v>277</v>
      </c>
    </row>
    <row r="26" spans="1:5" ht="15">
      <c r="A26" s="6"/>
      <c r="B26" s="3" t="s">
        <v>10</v>
      </c>
      <c r="C26" s="3"/>
      <c r="D26" s="155">
        <v>387</v>
      </c>
      <c r="E26" s="156">
        <v>541</v>
      </c>
    </row>
    <row r="27" spans="1:6" ht="15">
      <c r="A27" s="6"/>
      <c r="B27" s="3" t="s">
        <v>11</v>
      </c>
      <c r="C27" s="3"/>
      <c r="D27" s="159">
        <v>-5031</v>
      </c>
      <c r="E27" s="156">
        <v>-6671</v>
      </c>
      <c r="F27" s="131"/>
    </row>
    <row r="28" spans="1:7" ht="15.75" thickBot="1">
      <c r="A28" s="6"/>
      <c r="B28" s="8"/>
      <c r="C28" s="8"/>
      <c r="D28" s="161">
        <f>D26+D27+D25</f>
        <v>-4367</v>
      </c>
      <c r="E28" s="162">
        <f>E26+E27+E25</f>
        <v>-5853</v>
      </c>
      <c r="G28" s="131"/>
    </row>
    <row r="29" spans="1:5" ht="15.75" thickTop="1">
      <c r="A29" s="6"/>
      <c r="B29" s="9"/>
      <c r="C29" s="9"/>
      <c r="D29" s="132"/>
      <c r="E29" s="133"/>
    </row>
    <row r="30" spans="4:5" ht="15">
      <c r="D30" s="132"/>
      <c r="E30" s="134"/>
    </row>
    <row r="31" spans="4:5" ht="15">
      <c r="D31" s="132"/>
      <c r="E31" s="134"/>
    </row>
    <row r="32" spans="4:5" ht="15">
      <c r="D32" s="132"/>
      <c r="E32" s="134"/>
    </row>
  </sheetData>
  <mergeCells count="3">
    <mergeCell ref="A1:E1"/>
    <mergeCell ref="A2:E2"/>
    <mergeCell ref="A5:E5"/>
  </mergeCells>
  <printOptions/>
  <pageMargins left="1" right="0.5" top="0.5" bottom="0.5" header="0.21" footer="0.21"/>
  <pageSetup horizontalDpi="600" verticalDpi="600" orientation="portrait" paperSize="9" scale="80" r:id="rId2"/>
  <headerFooter alignWithMargins="0">
    <oddFooter>&amp;RSection B1 - Page 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RALCO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Sheik Yee</dc:creator>
  <cp:keywords/>
  <dc:description/>
  <cp:lastModifiedBy>Jeslyn Chow</cp:lastModifiedBy>
  <cp:lastPrinted>2008-04-21T10:03:10Z</cp:lastPrinted>
  <dcterms:created xsi:type="dcterms:W3CDTF">2005-07-28T11:19:10Z</dcterms:created>
  <dcterms:modified xsi:type="dcterms:W3CDTF">2008-04-24T09:04:51Z</dcterms:modified>
  <cp:category/>
  <cp:version/>
  <cp:contentType/>
  <cp:contentStatus/>
</cp:coreProperties>
</file>